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CAI\Desktop\ICAI CCG\Excel\"/>
    </mc:Choice>
  </mc:AlternateContent>
  <xr:revisionPtr revIDLastSave="0" documentId="13_ncr:1_{D93E6D04-87C5-40BD-A339-FA1F07D04EBD}" xr6:coauthVersionLast="47" xr6:coauthVersionMax="47" xr10:uidLastSave="{00000000-0000-0000-0000-000000000000}"/>
  <bookViews>
    <workbookView xWindow="-110" yWindow="-110" windowWidth="19420" windowHeight="11500" firstSheet="1" activeTab="1" xr2:uid="{00000000-000D-0000-FFFF-FFFF00000000}"/>
  </bookViews>
  <sheets>
    <sheet name="Sheet1" sheetId="10" state="hidden" r:id="rId1"/>
    <sheet name="Calculating Materiality " sheetId="12" r:id="rId2"/>
    <sheet name="Calculate MaterialMisstatements" sheetId="14" r:id="rId3"/>
  </sheets>
  <definedNames>
    <definedName name="Debt_Financed">Sheet1!$F$6:$F$8</definedName>
    <definedName name="Entities_Executing_Public_Utility_Project_Program">Sheet1!$H$6:$H$8</definedName>
    <definedName name="High_Risk">Sheet1!$C$12:$C$15</definedName>
    <definedName name="Liquidity">Sheet1!$G$6:$G$8</definedName>
    <definedName name="Low_Risk">Sheet1!$D$12:$D$15</definedName>
    <definedName name="Medium_Risk">Sheet1!$E$12:$E$15</definedName>
    <definedName name="NA">Sheet1!$B$12</definedName>
    <definedName name="Not_for_Profit">Sheet1!$E$6:$E$8</definedName>
    <definedName name="Profit_Oriented">Sheet1!$D$6:$D$8</definedName>
    <definedName name="Select_Entity">Sheet1!$B$6:$B$8</definedName>
    <definedName name="Startup__Newly_Established">Sheet1!$C$6:$C$8</definedName>
    <definedName name="Volatility_in_Profit">Sheet1!$I$6:$I$8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9" i="14" l="1"/>
  <c r="B19" i="14"/>
  <c r="D19" i="14"/>
  <c r="F40" i="12"/>
  <c r="I40" i="12" l="1"/>
  <c r="I39" i="12"/>
  <c r="D45" i="12"/>
  <c r="F45" i="12" s="1"/>
  <c r="I45" i="12"/>
  <c r="B22" i="14" s="1"/>
  <c r="I51" i="12" l="1"/>
  <c r="E40" i="12"/>
  <c r="F47" i="12"/>
  <c r="F46" i="12"/>
  <c r="I49" i="12"/>
  <c r="B24" i="14" s="1"/>
</calcChain>
</file>

<file path=xl/sharedStrings.xml><?xml version="1.0" encoding="utf-8"?>
<sst xmlns="http://schemas.openxmlformats.org/spreadsheetml/2006/main" count="150" uniqueCount="115">
  <si>
    <t>Total Revenue</t>
  </si>
  <si>
    <t>Performance Materiality</t>
  </si>
  <si>
    <t>Select Entity</t>
  </si>
  <si>
    <t>Startup/ Newly Established</t>
  </si>
  <si>
    <t>Profit Oriented</t>
  </si>
  <si>
    <t>Not for Profit</t>
  </si>
  <si>
    <t>Debt Financed</t>
  </si>
  <si>
    <t>Liquidity</t>
  </si>
  <si>
    <t>Entities Executing Public Utility Project/Program</t>
  </si>
  <si>
    <t>Volatility in Profit</t>
  </si>
  <si>
    <t>NA</t>
  </si>
  <si>
    <t>Custody of Assets</t>
  </si>
  <si>
    <t>Gross Profit</t>
  </si>
  <si>
    <t>Total Expense</t>
  </si>
  <si>
    <t>Project/ Program - Total Cost</t>
  </si>
  <si>
    <t>Project/ Program - Net Cost</t>
  </si>
  <si>
    <t>High Risk</t>
  </si>
  <si>
    <t>Low Risk</t>
  </si>
  <si>
    <t>Medium Risk</t>
  </si>
  <si>
    <t>DETERMINING MATERIALITY</t>
  </si>
  <si>
    <t>Name of Entity</t>
  </si>
  <si>
    <t>Financial Year</t>
  </si>
  <si>
    <t>Materiality Stage</t>
  </si>
  <si>
    <t>Planning</t>
  </si>
  <si>
    <t>Type of Engagement</t>
  </si>
  <si>
    <t>Prepared By</t>
  </si>
  <si>
    <t>Reviewed By</t>
  </si>
  <si>
    <t>Date</t>
  </si>
  <si>
    <t>`</t>
  </si>
  <si>
    <t>Risk Assessment for the Engagement</t>
  </si>
  <si>
    <t>S. No.</t>
  </si>
  <si>
    <t>Particulars</t>
  </si>
  <si>
    <t>Level of Risk (Select from Drop Down)</t>
  </si>
  <si>
    <t>Weightage (Select from Drop Down)</t>
  </si>
  <si>
    <t>Reason for choosing the level of risk</t>
  </si>
  <si>
    <t>New Engagement</t>
  </si>
  <si>
    <t>High_Risk</t>
  </si>
  <si>
    <t>Startup Entity</t>
  </si>
  <si>
    <t>Significant concerns identified at client acceptance/ continuing.</t>
  </si>
  <si>
    <t>Low_Risk</t>
  </si>
  <si>
    <t>Doubt on integrity of management</t>
  </si>
  <si>
    <t>Medium_Risk</t>
  </si>
  <si>
    <t>Concerns about operating effectiveness of controls</t>
  </si>
  <si>
    <t>Effectiveness of Internal Audit Function</t>
  </si>
  <si>
    <t>Ongoing investigations</t>
  </si>
  <si>
    <t>Negative publicity</t>
  </si>
  <si>
    <t>Complexity in operations, organization structure and products</t>
  </si>
  <si>
    <t>Significant changes in economic accounting &amp; regulatory environment.</t>
  </si>
  <si>
    <t>Going-concern and liquidity issues including loss of significant customers</t>
  </si>
  <si>
    <t>Operating losses making the threat of bankruptcy</t>
  </si>
  <si>
    <t>Installation of significant new IT systems related to financial reporting</t>
  </si>
  <si>
    <t>Prior history of fraud or error</t>
  </si>
  <si>
    <t>Increased risk of override of controls, fraud or error</t>
  </si>
  <si>
    <t>Constraints on the availability of capital and credit</t>
  </si>
  <si>
    <t>Use of complex financing arrangements</t>
  </si>
  <si>
    <t>Corporate restructurings</t>
  </si>
  <si>
    <t>Significant changes in entity from Prior Period</t>
  </si>
  <si>
    <t>Significant transactions with related parties</t>
  </si>
  <si>
    <t>Changes in key personnel/ exit of key personnel</t>
  </si>
  <si>
    <t>Weaknesses in internal control/IFCoFR qualified</t>
  </si>
  <si>
    <t>Inefficient accounting systems and records</t>
  </si>
  <si>
    <t xml:space="preserve">Previous year's audit report qualified </t>
  </si>
  <si>
    <t>Changes in accounting policies</t>
  </si>
  <si>
    <t>Define Overall RoMM</t>
  </si>
  <si>
    <t>From</t>
  </si>
  <si>
    <t>To (to be filled)</t>
  </si>
  <si>
    <t>Rapid growth or unusual profitability especially compared to that of other companies in the same industry</t>
  </si>
  <si>
    <t>xx</t>
  </si>
  <si>
    <t>Any other which the auditor may consider significant (Refer Note 1)</t>
  </si>
  <si>
    <t>xxx</t>
  </si>
  <si>
    <t>Overall Risk Assessment</t>
  </si>
  <si>
    <t>Selection of the basis for calculation of the Materiality</t>
  </si>
  <si>
    <t>Type of Entity (Select from Drop Down)</t>
  </si>
  <si>
    <t>Select Entity (Select from Drop Down)</t>
  </si>
  <si>
    <t>Benchmark</t>
  </si>
  <si>
    <t>Amount (Refer Note 2)</t>
  </si>
  <si>
    <t>Suggested Materiality Range</t>
  </si>
  <si>
    <t>Percentage determined</t>
  </si>
  <si>
    <t>Document Rationale for Selecting Percentage</t>
  </si>
  <si>
    <t>Overall Materiality</t>
  </si>
  <si>
    <t>Profit_Oriented</t>
  </si>
  <si>
    <t>50% to 90%</t>
  </si>
  <si>
    <t>Clearly Trivial Threshold</t>
  </si>
  <si>
    <t>0% to 5%</t>
  </si>
  <si>
    <t>Specific Performance Materiality (Refer Note 3)</t>
  </si>
  <si>
    <t>Note 1</t>
  </si>
  <si>
    <t>Document Any other which the auditor may consider significant:</t>
  </si>
  <si>
    <t>i</t>
  </si>
  <si>
    <t>ii</t>
  </si>
  <si>
    <t>iii</t>
  </si>
  <si>
    <t>iv</t>
  </si>
  <si>
    <t>v</t>
  </si>
  <si>
    <t>Note 2</t>
  </si>
  <si>
    <t>Amount :</t>
  </si>
  <si>
    <t xml:space="preserve">The auditor may take the average of the previous years for determining materiality base amount or may take the current year financial data as base for determining materiality. </t>
  </si>
  <si>
    <t>Extrapolation of numbers, as suitable should be done, in case the base amount is for part of the year</t>
  </si>
  <si>
    <t>For assessing materiality, transactions which are exceptional, unusual or non-recurring in nature are to be excluded from turnover &amp; profits.</t>
  </si>
  <si>
    <t>Note 3:</t>
  </si>
  <si>
    <t>Specific Performance Materiality</t>
  </si>
  <si>
    <t>Auditor can choose a number that is lower than the Performance Materiality in case he wants to test more items in an account balance / group of accounts, if he is of the view that more coverage is required. Further, in case where the account balances contain scattered / small balances, selecting Performance Materiality will be more useful</t>
  </si>
  <si>
    <t xml:space="preserve"> Evaluation of Material Misstatements Identified during the Audit (SA 450)</t>
  </si>
  <si>
    <t>Amount</t>
  </si>
  <si>
    <t>Errors Corrected in the Books</t>
  </si>
  <si>
    <t>Uncorrected Errors</t>
  </si>
  <si>
    <t>Known Errors Para A5 of SA 450 (Errors found during the Audit)</t>
  </si>
  <si>
    <t>Relevant Ledger Accounts : List to be given</t>
  </si>
  <si>
    <t>Total Known Errors</t>
  </si>
  <si>
    <t xml:space="preserve">Likely Errors Para 11 of SA 450 (Eg.: Errors on review of Old Balances/ Reconciliation Differences etc.) </t>
  </si>
  <si>
    <t>Relevant Ledger Accounts: List to be given</t>
  </si>
  <si>
    <t>Total Likely Errors</t>
  </si>
  <si>
    <t>Total Uncorrected Misstatements Known &amp; Likely Misstatements</t>
  </si>
  <si>
    <t>Materiality Determined</t>
  </si>
  <si>
    <t>Performance Materiality Determined</t>
  </si>
  <si>
    <t>Conclusion on Adequacy of Audit Scope (The effect of the total uncorrected misstatements must be assessed by the auditor while forming his opinion on the financial statements.)</t>
  </si>
  <si>
    <t>If the auditor concludes the financial statements as a whole are not free from material misstatement, the auditor may modified the opinion.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</si>
</sst>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sz val="12"/>
      <color theme="1"/>
      <name val="Calibri Light"/>
      <family val="2"/>
      <scheme val="maj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medium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/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/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/>
      <right style="thin">
        <color theme="1"/>
      </right>
      <top/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medium">
        <color theme="1"/>
      </bottom>
      <diagonal/>
    </border>
    <border>
      <left style="thin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theme="1"/>
      </left>
      <right style="medium">
        <color theme="1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</cellStyleXfs>
  <cellXfs count="144">
    <xf numFmtId="0" fontId="0" fillId="0" borderId="0" xfId="0"/>
    <xf numFmtId="0" fontId="4" fillId="0" borderId="0" xfId="0" applyFont="1" applyAlignment="1" applyProtection="1">
      <alignment horizontal="left" vertical="top"/>
      <protection locked="0"/>
    </xf>
    <xf numFmtId="0" fontId="4" fillId="0" borderId="1" xfId="0" applyFont="1" applyBorder="1" applyAlignment="1" applyProtection="1">
      <alignment horizontal="left" vertical="top"/>
      <protection hidden="1"/>
    </xf>
    <xf numFmtId="0" fontId="0" fillId="0" borderId="0" xfId="0" applyProtection="1">
      <protection hidden="1"/>
    </xf>
    <xf numFmtId="0" fontId="7" fillId="0" borderId="20" xfId="0" applyFont="1" applyBorder="1" applyAlignment="1" applyProtection="1">
      <alignment horizontal="center" wrapText="1"/>
      <protection locked="0"/>
    </xf>
    <xf numFmtId="9" fontId="7" fillId="0" borderId="20" xfId="1" applyFont="1" applyBorder="1" applyAlignment="1" applyProtection="1">
      <alignment horizontal="center" wrapText="1"/>
      <protection locked="0"/>
    </xf>
    <xf numFmtId="0" fontId="7" fillId="0" borderId="42" xfId="0" applyFont="1" applyBorder="1" applyAlignment="1" applyProtection="1">
      <alignment horizontal="center" wrapText="1"/>
      <protection locked="0"/>
    </xf>
    <xf numFmtId="0" fontId="8" fillId="3" borderId="48" xfId="0" applyFont="1" applyFill="1" applyBorder="1" applyAlignment="1" applyProtection="1">
      <alignment horizontal="left" vertical="top" wrapText="1"/>
      <protection hidden="1"/>
    </xf>
    <xf numFmtId="0" fontId="8" fillId="3" borderId="48" xfId="0" applyFont="1" applyFill="1" applyBorder="1" applyAlignment="1" applyProtection="1">
      <alignment horizontal="center" vertical="top" wrapText="1"/>
      <protection hidden="1"/>
    </xf>
    <xf numFmtId="165" fontId="7" fillId="0" borderId="24" xfId="1" applyNumberFormat="1" applyFont="1" applyFill="1" applyBorder="1" applyAlignment="1" applyProtection="1">
      <alignment horizontal="left" vertical="top" wrapText="1"/>
      <protection locked="0"/>
    </xf>
    <xf numFmtId="165" fontId="7" fillId="0" borderId="2" xfId="1" applyNumberFormat="1" applyFont="1" applyFill="1" applyBorder="1" applyAlignment="1" applyProtection="1">
      <alignment horizontal="left" vertical="top" wrapText="1"/>
      <protection locked="0"/>
    </xf>
    <xf numFmtId="9" fontId="7" fillId="0" borderId="27" xfId="1" applyFont="1" applyFill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left" wrapText="1"/>
      <protection locked="0"/>
    </xf>
    <xf numFmtId="0" fontId="7" fillId="0" borderId="0" xfId="0" applyFont="1" applyAlignment="1" applyProtection="1">
      <alignment horizontal="left" wrapText="1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7" fillId="0" borderId="0" xfId="0" applyFont="1" applyAlignment="1" applyProtection="1">
      <alignment horizontal="center" vertical="top" wrapText="1"/>
      <protection locked="0"/>
    </xf>
    <xf numFmtId="0" fontId="7" fillId="0" borderId="18" xfId="0" applyFont="1" applyBorder="1" applyAlignment="1" applyProtection="1">
      <alignment horizontal="center" wrapText="1"/>
      <protection locked="0"/>
    </xf>
    <xf numFmtId="0" fontId="8" fillId="3" borderId="49" xfId="0" applyFont="1" applyFill="1" applyBorder="1" applyAlignment="1" applyProtection="1">
      <alignment horizontal="center" vertical="top" wrapText="1"/>
      <protection hidden="1"/>
    </xf>
    <xf numFmtId="0" fontId="7" fillId="0" borderId="43" xfId="0" applyFont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8" fillId="3" borderId="33" xfId="0" applyFont="1" applyFill="1" applyBorder="1" applyAlignment="1" applyProtection="1">
      <alignment horizontal="left" vertical="top" wrapText="1"/>
      <protection hidden="1"/>
    </xf>
    <xf numFmtId="0" fontId="7" fillId="0" borderId="7" xfId="0" applyFont="1" applyBorder="1" applyAlignment="1" applyProtection="1">
      <alignment horizontal="left" vertical="top" wrapText="1"/>
      <protection locked="0"/>
    </xf>
    <xf numFmtId="0" fontId="8" fillId="3" borderId="31" xfId="0" applyFont="1" applyFill="1" applyBorder="1" applyAlignment="1" applyProtection="1">
      <alignment horizontal="left" vertical="top" wrapText="1"/>
      <protection hidden="1"/>
    </xf>
    <xf numFmtId="0" fontId="8" fillId="3" borderId="32" xfId="0" applyFont="1" applyFill="1" applyBorder="1" applyAlignment="1" applyProtection="1">
      <alignment horizontal="left" vertical="top" wrapText="1"/>
      <protection hidden="1"/>
    </xf>
    <xf numFmtId="0" fontId="7" fillId="0" borderId="10" xfId="0" applyFont="1" applyBorder="1" applyAlignment="1" applyProtection="1">
      <alignment horizontal="left" vertical="top" wrapText="1"/>
      <protection locked="0"/>
    </xf>
    <xf numFmtId="0" fontId="8" fillId="3" borderId="47" xfId="0" applyFont="1" applyFill="1" applyBorder="1" applyAlignment="1" applyProtection="1">
      <alignment horizontal="center" vertical="top" wrapText="1"/>
      <protection hidden="1"/>
    </xf>
    <xf numFmtId="0" fontId="8" fillId="0" borderId="17" xfId="0" applyFont="1" applyBorder="1" applyAlignment="1" applyProtection="1">
      <alignment horizontal="center" vertical="center" wrapText="1"/>
      <protection hidden="1"/>
    </xf>
    <xf numFmtId="0" fontId="7" fillId="0" borderId="15" xfId="0" applyFont="1" applyBorder="1" applyAlignment="1" applyProtection="1">
      <alignment horizontal="center" wrapText="1"/>
      <protection locked="0"/>
    </xf>
    <xf numFmtId="0" fontId="8" fillId="0" borderId="21" xfId="0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wrapText="1"/>
      <protection locked="0"/>
    </xf>
    <xf numFmtId="0" fontId="8" fillId="3" borderId="49" xfId="0" applyFont="1" applyFill="1" applyBorder="1" applyAlignment="1" applyProtection="1">
      <alignment horizontal="left" vertical="top" wrapText="1"/>
      <protection hidden="1"/>
    </xf>
    <xf numFmtId="0" fontId="7" fillId="0" borderId="34" xfId="0" applyFont="1" applyBorder="1" applyAlignment="1" applyProtection="1">
      <alignment horizontal="center" wrapText="1"/>
      <protection hidden="1"/>
    </xf>
    <xf numFmtId="9" fontId="7" fillId="0" borderId="36" xfId="1" applyFont="1" applyBorder="1" applyAlignment="1" applyProtection="1">
      <alignment horizontal="left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hidden="1"/>
    </xf>
    <xf numFmtId="0" fontId="7" fillId="0" borderId="14" xfId="0" applyFont="1" applyBorder="1" applyAlignment="1" applyProtection="1">
      <alignment horizontal="center" wrapText="1"/>
      <protection locked="0"/>
    </xf>
    <xf numFmtId="0" fontId="7" fillId="0" borderId="37" xfId="0" applyFont="1" applyBorder="1" applyAlignment="1" applyProtection="1">
      <alignment horizontal="center" wrapText="1"/>
      <protection hidden="1"/>
    </xf>
    <xf numFmtId="9" fontId="7" fillId="0" borderId="38" xfId="1" applyFont="1" applyBorder="1" applyAlignment="1" applyProtection="1">
      <alignment horizontal="left" wrapText="1"/>
      <protection locked="0"/>
    </xf>
    <xf numFmtId="9" fontId="8" fillId="3" borderId="48" xfId="1" applyFont="1" applyFill="1" applyBorder="1" applyAlignment="1" applyProtection="1">
      <alignment horizontal="center" wrapText="1"/>
      <protection hidden="1"/>
    </xf>
    <xf numFmtId="0" fontId="7" fillId="3" borderId="49" xfId="0" applyFont="1" applyFill="1" applyBorder="1" applyAlignment="1" applyProtection="1">
      <alignment horizontal="center" wrapText="1"/>
      <protection locked="0"/>
    </xf>
    <xf numFmtId="0" fontId="7" fillId="0" borderId="39" xfId="0" applyFont="1" applyBorder="1" applyAlignment="1" applyProtection="1">
      <alignment horizontal="center" wrapText="1"/>
      <protection hidden="1"/>
    </xf>
    <xf numFmtId="0" fontId="8" fillId="3" borderId="47" xfId="0" applyFont="1" applyFill="1" applyBorder="1" applyAlignment="1" applyProtection="1">
      <alignment horizontal="left" vertical="top" wrapText="1"/>
      <protection hidden="1"/>
    </xf>
    <xf numFmtId="0" fontId="7" fillId="0" borderId="23" xfId="0" applyFont="1" applyBorder="1" applyAlignment="1" applyProtection="1">
      <alignment horizontal="left" vertical="top" wrapText="1"/>
      <protection locked="0"/>
    </xf>
    <xf numFmtId="0" fontId="7" fillId="0" borderId="24" xfId="0" applyFont="1" applyBorder="1" applyAlignment="1" applyProtection="1">
      <alignment horizontal="left" vertical="top" wrapText="1"/>
      <protection locked="0"/>
    </xf>
    <xf numFmtId="164" fontId="7" fillId="0" borderId="24" xfId="2" applyFont="1" applyFill="1" applyBorder="1" applyAlignment="1" applyProtection="1">
      <alignment horizontal="left" vertical="top" wrapText="1"/>
      <protection locked="0"/>
    </xf>
    <xf numFmtId="10" fontId="7" fillId="0" borderId="24" xfId="1" applyNumberFormat="1" applyFont="1" applyFill="1" applyBorder="1" applyAlignment="1" applyProtection="1">
      <alignment horizontal="center" vertical="top" wrapText="1"/>
      <protection locked="0"/>
    </xf>
    <xf numFmtId="164" fontId="7" fillId="2" borderId="25" xfId="2" applyFont="1" applyFill="1" applyBorder="1" applyAlignment="1" applyProtection="1">
      <alignment horizontal="left" vertical="top" wrapText="1"/>
      <protection hidden="1"/>
    </xf>
    <xf numFmtId="0" fontId="7" fillId="0" borderId="21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left" vertical="top" wrapText="1"/>
      <protection locked="0"/>
    </xf>
    <xf numFmtId="164" fontId="7" fillId="0" borderId="2" xfId="2" applyFont="1" applyFill="1" applyBorder="1" applyAlignment="1" applyProtection="1">
      <alignment horizontal="left" vertical="top" wrapText="1"/>
      <protection locked="0"/>
    </xf>
    <xf numFmtId="165" fontId="7" fillId="0" borderId="2" xfId="1" applyNumberFormat="1" applyFont="1" applyFill="1" applyBorder="1" applyAlignment="1" applyProtection="1">
      <alignment horizontal="center" vertical="top" wrapText="1"/>
      <protection locked="0"/>
    </xf>
    <xf numFmtId="164" fontId="7" fillId="0" borderId="20" xfId="2" applyFont="1" applyFill="1" applyBorder="1" applyAlignment="1" applyProtection="1">
      <alignment horizontal="left" vertical="top" wrapText="1"/>
      <protection locked="0"/>
    </xf>
    <xf numFmtId="0" fontId="7" fillId="0" borderId="21" xfId="0" applyFont="1" applyBorder="1" applyAlignment="1" applyProtection="1">
      <alignment horizontal="left" wrapText="1"/>
      <protection locked="0"/>
    </xf>
    <xf numFmtId="2" fontId="7" fillId="0" borderId="20" xfId="0" applyNumberFormat="1" applyFont="1" applyBorder="1" applyAlignment="1" applyProtection="1">
      <alignment horizontal="left" wrapText="1"/>
      <protection locked="0"/>
    </xf>
    <xf numFmtId="10" fontId="8" fillId="0" borderId="2" xfId="1" applyNumberFormat="1" applyFont="1" applyFill="1" applyBorder="1" applyAlignment="1" applyProtection="1">
      <alignment horizontal="center" vertical="top" wrapText="1"/>
      <protection locked="0"/>
    </xf>
    <xf numFmtId="164" fontId="8" fillId="2" borderId="20" xfId="2" applyFont="1" applyFill="1" applyBorder="1" applyAlignment="1" applyProtection="1">
      <alignment horizontal="left" wrapText="1"/>
      <protection hidden="1"/>
    </xf>
    <xf numFmtId="9" fontId="8" fillId="0" borderId="2" xfId="1" applyFont="1" applyFill="1" applyBorder="1" applyAlignment="1" applyProtection="1">
      <alignment horizontal="center" vertical="top" wrapText="1"/>
      <protection locked="0"/>
    </xf>
    <xf numFmtId="9" fontId="8" fillId="0" borderId="2" xfId="1" applyFont="1" applyFill="1" applyBorder="1" applyAlignment="1" applyProtection="1">
      <alignment horizontal="left" vertical="top" wrapText="1"/>
      <protection locked="0"/>
    </xf>
    <xf numFmtId="164" fontId="8" fillId="0" borderId="20" xfId="2" applyFont="1" applyFill="1" applyBorder="1" applyAlignment="1" applyProtection="1">
      <alignment horizontal="left" wrapText="1"/>
      <protection locked="0"/>
    </xf>
    <xf numFmtId="0" fontId="7" fillId="0" borderId="26" xfId="0" applyFont="1" applyBorder="1" applyAlignment="1" applyProtection="1">
      <alignment horizontal="left" wrapText="1"/>
      <protection locked="0"/>
    </xf>
    <xf numFmtId="0" fontId="7" fillId="0" borderId="27" xfId="0" applyFont="1" applyBorder="1" applyAlignment="1" applyProtection="1">
      <alignment horizontal="left" wrapText="1"/>
      <protection locked="0"/>
    </xf>
    <xf numFmtId="9" fontId="8" fillId="0" borderId="27" xfId="1" applyFont="1" applyFill="1" applyBorder="1" applyAlignment="1" applyProtection="1">
      <alignment horizontal="center" vertical="top" wrapText="1"/>
      <protection locked="0"/>
    </xf>
    <xf numFmtId="164" fontId="8" fillId="2" borderId="28" xfId="2" applyFont="1" applyFill="1" applyBorder="1" applyAlignment="1" applyProtection="1">
      <alignment horizontal="left" wrapText="1"/>
      <protection locked="0"/>
    </xf>
    <xf numFmtId="0" fontId="7" fillId="0" borderId="3" xfId="0" applyFont="1" applyBorder="1" applyAlignment="1" applyProtection="1">
      <alignment horizontal="left" wrapText="1"/>
      <protection locked="0"/>
    </xf>
    <xf numFmtId="0" fontId="7" fillId="0" borderId="4" xfId="0" applyFont="1" applyBorder="1" applyAlignment="1" applyProtection="1">
      <alignment horizontal="left" wrapText="1"/>
      <protection locked="0"/>
    </xf>
    <xf numFmtId="0" fontId="7" fillId="0" borderId="5" xfId="0" applyFont="1" applyBorder="1" applyAlignment="1" applyProtection="1">
      <alignment horizontal="center" wrapText="1"/>
      <protection locked="0"/>
    </xf>
    <xf numFmtId="0" fontId="7" fillId="0" borderId="6" xfId="0" applyFont="1" applyBorder="1" applyAlignment="1" applyProtection="1">
      <alignment horizontal="left" wrapText="1"/>
      <protection locked="0"/>
    </xf>
    <xf numFmtId="0" fontId="7" fillId="0" borderId="7" xfId="0" applyFont="1" applyBorder="1" applyAlignment="1" applyProtection="1">
      <alignment horizontal="center" wrapText="1"/>
      <protection locked="0"/>
    </xf>
    <xf numFmtId="0" fontId="7" fillId="0" borderId="8" xfId="0" applyFont="1" applyBorder="1" applyAlignment="1" applyProtection="1">
      <alignment horizontal="left" wrapText="1"/>
      <protection locked="0"/>
    </xf>
    <xf numFmtId="0" fontId="7" fillId="0" borderId="9" xfId="0" applyFont="1" applyBorder="1" applyAlignment="1" applyProtection="1">
      <alignment horizontal="left" wrapText="1"/>
      <protection locked="0"/>
    </xf>
    <xf numFmtId="0" fontId="7" fillId="0" borderId="10" xfId="0" applyFont="1" applyBorder="1" applyAlignment="1" applyProtection="1">
      <alignment horizontal="center" wrapText="1"/>
      <protection locked="0"/>
    </xf>
    <xf numFmtId="0" fontId="4" fillId="0" borderId="21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0" xfId="0" applyFont="1" applyBorder="1" applyAlignment="1" applyProtection="1">
      <alignment horizontal="left" vertical="top" wrapText="1"/>
      <protection locked="0"/>
    </xf>
    <xf numFmtId="0" fontId="3" fillId="0" borderId="21" xfId="0" applyFont="1" applyBorder="1" applyAlignment="1" applyProtection="1">
      <alignment horizontal="left" vertical="top" wrapText="1"/>
      <protection locked="0"/>
    </xf>
    <xf numFmtId="0" fontId="4" fillId="0" borderId="23" xfId="0" applyFont="1" applyBorder="1" applyAlignment="1" applyProtection="1">
      <alignment horizontal="left" vertical="top" wrapText="1"/>
      <protection locked="0"/>
    </xf>
    <xf numFmtId="0" fontId="4" fillId="0" borderId="24" xfId="0" applyFont="1" applyBorder="1" applyAlignment="1" applyProtection="1">
      <alignment horizontal="left" vertical="top" wrapText="1"/>
      <protection locked="0"/>
    </xf>
    <xf numFmtId="0" fontId="4" fillId="0" borderId="25" xfId="0" applyFont="1" applyBorder="1" applyAlignment="1" applyProtection="1">
      <alignment horizontal="left" vertical="top" wrapText="1"/>
      <protection locked="0"/>
    </xf>
    <xf numFmtId="0" fontId="4" fillId="0" borderId="26" xfId="0" applyFont="1" applyBorder="1" applyAlignment="1" applyProtection="1">
      <alignment horizontal="left" vertical="top" wrapText="1"/>
      <protection locked="0"/>
    </xf>
    <xf numFmtId="0" fontId="4" fillId="0" borderId="27" xfId="0" applyFont="1" applyBorder="1" applyAlignment="1" applyProtection="1">
      <alignment horizontal="left" vertical="top" wrapText="1"/>
      <protection locked="0"/>
    </xf>
    <xf numFmtId="0" fontId="4" fillId="0" borderId="28" xfId="0" applyFont="1" applyBorder="1" applyAlignment="1" applyProtection="1">
      <alignment horizontal="left" vertical="top" wrapText="1"/>
      <protection locked="0"/>
    </xf>
    <xf numFmtId="164" fontId="4" fillId="0" borderId="2" xfId="2" applyFont="1" applyBorder="1" applyAlignment="1" applyProtection="1">
      <alignment horizontal="left" vertical="top" wrapText="1"/>
      <protection locked="0"/>
    </xf>
    <xf numFmtId="164" fontId="4" fillId="0" borderId="20" xfId="2" applyFont="1" applyBorder="1" applyAlignment="1" applyProtection="1">
      <alignment horizontal="left" vertical="top" wrapText="1"/>
      <protection locked="0"/>
    </xf>
    <xf numFmtId="0" fontId="3" fillId="3" borderId="22" xfId="0" applyFont="1" applyFill="1" applyBorder="1" applyAlignment="1" applyProtection="1">
      <alignment horizontal="left" vertical="top" wrapText="1"/>
      <protection locked="0"/>
    </xf>
    <xf numFmtId="0" fontId="3" fillId="3" borderId="16" xfId="0" applyFont="1" applyFill="1" applyBorder="1" applyAlignment="1" applyProtection="1">
      <alignment horizontal="left" vertical="top" wrapText="1"/>
      <protection locked="0"/>
    </xf>
    <xf numFmtId="9" fontId="3" fillId="3" borderId="16" xfId="1" applyFont="1" applyFill="1" applyBorder="1" applyAlignment="1" applyProtection="1">
      <alignment horizontal="left" vertical="top" wrapText="1"/>
      <protection locked="0"/>
    </xf>
    <xf numFmtId="0" fontId="3" fillId="3" borderId="58" xfId="0" applyFont="1" applyFill="1" applyBorder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5" fillId="0" borderId="0" xfId="0" applyFont="1" applyAlignment="1" applyProtection="1">
      <alignment horizontal="left" vertical="top"/>
      <protection locked="0"/>
    </xf>
    <xf numFmtId="9" fontId="7" fillId="0" borderId="35" xfId="1" applyFont="1" applyBorder="1" applyAlignment="1" applyProtection="1">
      <alignment horizontal="left" wrapText="1"/>
      <protection locked="0"/>
    </xf>
    <xf numFmtId="9" fontId="7" fillId="0" borderId="1" xfId="1" applyFont="1" applyBorder="1" applyAlignment="1" applyProtection="1">
      <alignment horizontal="left" wrapText="1"/>
      <protection locked="0"/>
    </xf>
    <xf numFmtId="9" fontId="7" fillId="0" borderId="40" xfId="1" applyFont="1" applyBorder="1" applyAlignment="1" applyProtection="1">
      <alignment horizontal="left" wrapText="1"/>
      <protection locked="0"/>
    </xf>
    <xf numFmtId="9" fontId="7" fillId="0" borderId="41" xfId="1" applyFont="1" applyBorder="1" applyAlignment="1" applyProtection="1">
      <alignment horizontal="left" wrapText="1"/>
      <protection locked="0"/>
    </xf>
    <xf numFmtId="0" fontId="7" fillId="2" borderId="24" xfId="0" applyFont="1" applyFill="1" applyBorder="1" applyAlignment="1" applyProtection="1">
      <alignment horizontal="left" vertical="top" wrapText="1"/>
      <protection locked="0"/>
    </xf>
    <xf numFmtId="0" fontId="8" fillId="0" borderId="2" xfId="0" applyFont="1" applyBorder="1" applyAlignment="1" applyProtection="1">
      <alignment horizontal="left" vertical="top" wrapText="1"/>
      <protection locked="0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0" fontId="8" fillId="3" borderId="2" xfId="0" applyFont="1" applyFill="1" applyBorder="1" applyAlignment="1" applyProtection="1">
      <alignment horizontal="left" vertical="top" wrapText="1"/>
      <protection locked="0"/>
    </xf>
    <xf numFmtId="0" fontId="7" fillId="3" borderId="2" xfId="0" applyFont="1" applyFill="1" applyBorder="1" applyAlignment="1" applyProtection="1">
      <alignment horizontal="left" vertical="top" wrapText="1"/>
      <protection locked="0"/>
    </xf>
    <xf numFmtId="0" fontId="8" fillId="4" borderId="2" xfId="0" applyFont="1" applyFill="1" applyBorder="1" applyAlignment="1" applyProtection="1">
      <alignment horizontal="left" vertical="top" wrapText="1"/>
      <protection locked="0"/>
    </xf>
    <xf numFmtId="0" fontId="7" fillId="4" borderId="2" xfId="0" applyFont="1" applyFill="1" applyBorder="1" applyAlignment="1" applyProtection="1">
      <alignment horizontal="left" wrapText="1"/>
      <protection locked="0"/>
    </xf>
    <xf numFmtId="0" fontId="8" fillId="5" borderId="27" xfId="0" applyFont="1" applyFill="1" applyBorder="1" applyAlignment="1" applyProtection="1">
      <alignment horizontal="left" vertical="top" wrapText="1"/>
      <protection locked="0"/>
    </xf>
    <xf numFmtId="0" fontId="9" fillId="6" borderId="11" xfId="0" applyFont="1" applyFill="1" applyBorder="1" applyAlignment="1" applyProtection="1">
      <alignment horizontal="center" wrapText="1"/>
      <protection hidden="1"/>
    </xf>
    <xf numFmtId="0" fontId="9" fillId="6" borderId="12" xfId="0" applyFont="1" applyFill="1" applyBorder="1" applyAlignment="1" applyProtection="1">
      <alignment horizontal="center" wrapText="1"/>
      <protection hidden="1"/>
    </xf>
    <xf numFmtId="0" fontId="8" fillId="3" borderId="47" xfId="0" applyFont="1" applyFill="1" applyBorder="1" applyAlignment="1" applyProtection="1">
      <alignment horizontal="center" vertical="top" wrapText="1"/>
      <protection hidden="1"/>
    </xf>
    <xf numFmtId="0" fontId="8" fillId="3" borderId="48" xfId="0" applyFont="1" applyFill="1" applyBorder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top" wrapText="1"/>
      <protection hidden="1"/>
    </xf>
    <xf numFmtId="0" fontId="8" fillId="0" borderId="14" xfId="0" applyFont="1" applyBorder="1" applyAlignment="1" applyProtection="1">
      <alignment horizontal="left" vertical="top" wrapText="1"/>
      <protection hidden="1"/>
    </xf>
    <xf numFmtId="0" fontId="6" fillId="0" borderId="2" xfId="0" applyFont="1" applyBorder="1" applyAlignment="1" applyProtection="1">
      <alignment horizontal="left" vertical="top" wrapText="1"/>
      <protection hidden="1"/>
    </xf>
    <xf numFmtId="0" fontId="8" fillId="3" borderId="44" xfId="0" applyFont="1" applyFill="1" applyBorder="1" applyAlignment="1" applyProtection="1">
      <alignment horizontal="center" vertical="top" wrapText="1"/>
      <protection hidden="1"/>
    </xf>
    <xf numFmtId="0" fontId="8" fillId="3" borderId="45" xfId="0" applyFont="1" applyFill="1" applyBorder="1" applyAlignment="1" applyProtection="1">
      <alignment horizontal="center" vertical="top" wrapText="1"/>
      <protection hidden="1"/>
    </xf>
    <xf numFmtId="0" fontId="8" fillId="3" borderId="46" xfId="0" applyFont="1" applyFill="1" applyBorder="1" applyAlignment="1" applyProtection="1">
      <alignment horizontal="center" vertical="top" wrapText="1"/>
      <protection hidden="1"/>
    </xf>
    <xf numFmtId="40" fontId="8" fillId="3" borderId="44" xfId="0" applyNumberFormat="1" applyFont="1" applyFill="1" applyBorder="1" applyAlignment="1" applyProtection="1">
      <alignment horizontal="center" vertical="top" wrapText="1"/>
      <protection hidden="1"/>
    </xf>
    <xf numFmtId="40" fontId="8" fillId="3" borderId="45" xfId="0" applyNumberFormat="1" applyFont="1" applyFill="1" applyBorder="1" applyAlignment="1" applyProtection="1">
      <alignment horizontal="center" vertical="top" wrapText="1"/>
      <protection hidden="1"/>
    </xf>
    <xf numFmtId="40" fontId="8" fillId="3" borderId="46" xfId="0" applyNumberFormat="1" applyFont="1" applyFill="1" applyBorder="1" applyAlignment="1" applyProtection="1">
      <alignment horizontal="center" vertical="top" wrapText="1"/>
      <protection hidden="1"/>
    </xf>
    <xf numFmtId="0" fontId="6" fillId="0" borderId="15" xfId="0" applyFont="1" applyBorder="1" applyAlignment="1" applyProtection="1">
      <alignment horizontal="left" vertical="top" wrapText="1"/>
      <protection hidden="1"/>
    </xf>
    <xf numFmtId="0" fontId="8" fillId="3" borderId="30" xfId="0" applyFont="1" applyFill="1" applyBorder="1" applyAlignment="1" applyProtection="1">
      <alignment horizontal="center" vertical="center" wrapText="1"/>
      <protection locked="0"/>
    </xf>
    <xf numFmtId="0" fontId="8" fillId="3" borderId="29" xfId="0" applyFont="1" applyFill="1" applyBorder="1" applyAlignment="1" applyProtection="1">
      <alignment horizontal="center" vertical="center" wrapText="1"/>
      <protection locked="0"/>
    </xf>
    <xf numFmtId="0" fontId="8" fillId="3" borderId="54" xfId="0" applyFont="1" applyFill="1" applyBorder="1" applyAlignment="1" applyProtection="1">
      <alignment horizontal="center" vertical="center" wrapText="1"/>
      <protection locked="0"/>
    </xf>
    <xf numFmtId="0" fontId="8" fillId="3" borderId="31" xfId="0" applyFont="1" applyFill="1" applyBorder="1" applyAlignment="1" applyProtection="1">
      <alignment horizontal="center" vertical="center" wrapText="1"/>
      <protection locked="0"/>
    </xf>
    <xf numFmtId="0" fontId="8" fillId="3" borderId="32" xfId="0" applyFont="1" applyFill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left" vertical="top" wrapText="1"/>
      <protection locked="0"/>
    </xf>
    <xf numFmtId="0" fontId="7" fillId="0" borderId="27" xfId="0" applyFont="1" applyBorder="1" applyAlignment="1" applyProtection="1">
      <alignment horizontal="left" vertical="top" wrapText="1"/>
      <protection locked="0"/>
    </xf>
    <xf numFmtId="0" fontId="7" fillId="0" borderId="28" xfId="0" applyFont="1" applyBorder="1" applyAlignment="1" applyProtection="1">
      <alignment horizontal="left" vertical="top" wrapText="1"/>
      <protection locked="0"/>
    </xf>
    <xf numFmtId="0" fontId="8" fillId="3" borderId="33" xfId="0" applyFont="1" applyFill="1" applyBorder="1" applyAlignment="1" applyProtection="1">
      <alignment horizontal="center" vertical="center" wrapText="1"/>
      <protection locked="0"/>
    </xf>
    <xf numFmtId="0" fontId="8" fillId="3" borderId="47" xfId="0" applyFont="1" applyFill="1" applyBorder="1" applyAlignment="1" applyProtection="1">
      <alignment horizontal="left" vertical="top" wrapText="1"/>
      <protection locked="0"/>
    </xf>
    <xf numFmtId="0" fontId="8" fillId="3" borderId="48" xfId="0" applyFont="1" applyFill="1" applyBorder="1" applyAlignment="1" applyProtection="1">
      <alignment horizontal="left" vertical="top" wrapText="1"/>
      <protection locked="0"/>
    </xf>
    <xf numFmtId="0" fontId="8" fillId="3" borderId="49" xfId="0" applyFont="1" applyFill="1" applyBorder="1" applyAlignment="1" applyProtection="1">
      <alignment horizontal="left" vertical="top" wrapText="1"/>
      <protection locked="0"/>
    </xf>
    <xf numFmtId="0" fontId="7" fillId="0" borderId="55" xfId="0" applyFont="1" applyBorder="1" applyAlignment="1" applyProtection="1">
      <alignment horizontal="left" vertical="top" wrapText="1"/>
      <protection locked="0"/>
    </xf>
    <xf numFmtId="0" fontId="7" fillId="0" borderId="56" xfId="0" applyFont="1" applyBorder="1" applyAlignment="1" applyProtection="1">
      <alignment horizontal="left" vertical="top" wrapText="1"/>
      <protection locked="0"/>
    </xf>
    <xf numFmtId="0" fontId="7" fillId="0" borderId="57" xfId="0" applyFont="1" applyBorder="1" applyAlignment="1" applyProtection="1">
      <alignment horizontal="left" vertical="top" wrapText="1"/>
      <protection locked="0"/>
    </xf>
    <xf numFmtId="0" fontId="7" fillId="0" borderId="52" xfId="0" applyFont="1" applyBorder="1" applyAlignment="1" applyProtection="1">
      <alignment horizontal="left" wrapText="1"/>
      <protection locked="0"/>
    </xf>
    <xf numFmtId="0" fontId="7" fillId="0" borderId="2" xfId="0" applyFont="1" applyBorder="1" applyAlignment="1" applyProtection="1">
      <alignment horizontal="left" wrapText="1"/>
      <protection locked="0"/>
    </xf>
    <xf numFmtId="0" fontId="7" fillId="0" borderId="20" xfId="0" applyFont="1" applyBorder="1" applyAlignment="1" applyProtection="1">
      <alignment horizontal="left" wrapText="1"/>
      <protection locked="0"/>
    </xf>
    <xf numFmtId="0" fontId="7" fillId="0" borderId="13" xfId="0" applyFont="1" applyBorder="1" applyAlignment="1" applyProtection="1">
      <alignment horizontal="left" wrapText="1"/>
      <protection locked="0"/>
    </xf>
    <xf numFmtId="0" fontId="7" fillId="0" borderId="15" xfId="0" applyFont="1" applyBorder="1" applyAlignment="1" applyProtection="1">
      <alignment horizontal="left" wrapText="1"/>
      <protection locked="0"/>
    </xf>
    <xf numFmtId="0" fontId="7" fillId="0" borderId="18" xfId="0" applyFont="1" applyBorder="1" applyAlignment="1" applyProtection="1">
      <alignment horizontal="left" wrapText="1"/>
      <protection locked="0"/>
    </xf>
    <xf numFmtId="0" fontId="8" fillId="3" borderId="50" xfId="0" applyFont="1" applyFill="1" applyBorder="1" applyAlignment="1" applyProtection="1">
      <alignment horizontal="left" wrapText="1"/>
      <protection locked="0"/>
    </xf>
    <xf numFmtId="0" fontId="8" fillId="3" borderId="45" xfId="0" applyFont="1" applyFill="1" applyBorder="1" applyAlignment="1" applyProtection="1">
      <alignment horizontal="left" wrapText="1"/>
      <protection locked="0"/>
    </xf>
    <xf numFmtId="0" fontId="8" fillId="3" borderId="46" xfId="0" applyFont="1" applyFill="1" applyBorder="1" applyAlignment="1" applyProtection="1">
      <alignment horizontal="left" wrapText="1"/>
      <protection locked="0"/>
    </xf>
    <xf numFmtId="0" fontId="3" fillId="3" borderId="47" xfId="0" applyFont="1" applyFill="1" applyBorder="1" applyAlignment="1" applyProtection="1">
      <alignment horizontal="center" vertical="center" wrapText="1"/>
      <protection locked="0"/>
    </xf>
    <xf numFmtId="0" fontId="3" fillId="3" borderId="48" xfId="0" applyFont="1" applyFill="1" applyBorder="1" applyAlignment="1" applyProtection="1">
      <alignment horizontal="center" vertical="center" wrapText="1"/>
      <protection locked="0"/>
    </xf>
    <xf numFmtId="0" fontId="3" fillId="3" borderId="49" xfId="0" applyFont="1" applyFill="1" applyBorder="1" applyAlignment="1" applyProtection="1">
      <alignment horizontal="center" vertical="center" wrapText="1"/>
      <protection locked="0"/>
    </xf>
    <xf numFmtId="0" fontId="3" fillId="0" borderId="51" xfId="0" applyFont="1" applyBorder="1" applyAlignment="1" applyProtection="1">
      <alignment horizontal="left" vertical="top" wrapText="1"/>
      <protection locked="0"/>
    </xf>
    <xf numFmtId="0" fontId="3" fillId="0" borderId="56" xfId="0" applyFont="1" applyBorder="1" applyAlignment="1" applyProtection="1">
      <alignment horizontal="left" vertical="top" wrapText="1"/>
      <protection locked="0"/>
    </xf>
    <xf numFmtId="0" fontId="3" fillId="0" borderId="57" xfId="0" applyFont="1" applyBorder="1" applyAlignment="1" applyProtection="1">
      <alignment horizontal="left" vertical="top" wrapText="1"/>
      <protection locked="0"/>
    </xf>
  </cellXfs>
  <cellStyles count="4">
    <cellStyle name="Comma" xfId="2" builtinId="3"/>
    <cellStyle name="Normal" xfId="0" builtinId="0"/>
    <cellStyle name="Normal 2" xfId="3" xr:uid="{25E35399-E7E4-4A09-BE52-E92919BB754A}"/>
    <cellStyle name="Percent" xfId="1" builtinId="5"/>
  </cellStyles>
  <dxfs count="20"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left" vertical="top" textRotation="0" wrapText="1" indent="0" justifyLastLine="0" shrinkToFit="0" readingOrder="0"/>
      <border diagonalUp="0" diagonalDown="0">
        <left style="medium">
          <color theme="1"/>
        </left>
        <right style="medium">
          <color indexed="64"/>
        </right>
        <top/>
        <bottom/>
      </border>
      <protection locked="0" hidden="0"/>
    </dxf>
    <dxf>
      <alignment horizontal="left" vertical="top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theme="1"/>
        </left>
        <right style="medium">
          <color theme="1"/>
        </right>
        <top style="thin">
          <color theme="1"/>
        </top>
        <bottom style="thin">
          <color theme="1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5" tint="0.59999389629810485"/>
        </patternFill>
      </fill>
      <alignment horizontal="lef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1"/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left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left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theme="1"/>
        </left>
        <right style="medium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left" textRotation="0" wrapText="1" indent="0" justifyLastLine="0" shrinkToFit="0" readingOrder="0"/>
      <border diagonalUp="0" diagonalDown="0">
        <left style="medium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  <protection locked="0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left" textRotation="0" wrapText="1" indent="0" justifyLastLine="0" shrinkToFit="0" readingOrder="0"/>
      <protection locked="0" hidden="0"/>
    </dxf>
    <dxf>
      <border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</border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D64103A-D6BB-432F-9E9F-0D88A0DBA6C1}" name="Table2593" displayName="Table2593" ref="B44:I51" totalsRowShown="0" headerRowDxfId="19" dataDxfId="17" headerRowBorderDxfId="18" tableBorderDxfId="16" totalsRowBorderDxfId="15">
  <tableColumns count="8">
    <tableColumn id="1" xr3:uid="{B0C55B73-89F7-4BC1-A76B-97463539C585}" name="Type of Entity (Select from Drop Down)" dataDxfId="14"/>
    <tableColumn id="2" xr3:uid="{AD0DD2FE-400E-49C1-BAE1-432825021BE9}" name="Select Entity (Select from Drop Down)" dataDxfId="13"/>
    <tableColumn id="4" xr3:uid="{B48649EA-E395-4970-9294-AE5B6AED8FFD}" name="Benchmark" dataDxfId="12"/>
    <tableColumn id="6" xr3:uid="{27E79F84-D121-480D-AF8F-64EB95AF6758}" name="Amount (Refer Note 2)" dataDxfId="11"/>
    <tableColumn id="10" xr3:uid="{3F3444A1-AB17-42CC-905E-BC44A254DB8C}" name="Suggested Materiality Range" dataDxfId="10">
      <calculatedColumnFormula array="1">IF(D45="Gross Profit", "1% to 2%", IF(D45="Total Revenue", "0.5% to 1%", IF(D45="Profit Before Tax or Normalised (or adjusted) Profit Before Tax", "5% to 10%", IF(D45="Net Asset Value","1% to 2%", IF(D45="Total Equity", "2% to 5%",IF(D45="Assets", "1% to 2%", IF(D45="Total Cost", "0.5% to 1%", IF(D45="Net Cost", "5% to 10%",IF(D45="Total Expense", "0.5% to 1%", IF(D45="Turnover", "0.5% to 1%", Select _xlnm.Criteria))))))))))</calculatedColumnFormula>
    </tableColumn>
    <tableColumn id="12" xr3:uid="{6ABF548F-6CC1-4EC2-804E-64BAB9E17B1C}" name="Percentage determined" dataDxfId="9"/>
    <tableColumn id="3" xr3:uid="{261EEEB4-611F-4756-90D4-2536027E6015}" name="Document Rationale for Selecting Percentage" dataDxfId="8" dataCellStyle="Percent"/>
    <tableColumn id="14" xr3:uid="{FB9358A0-8F1D-4051-83AA-53FC15C95E54}" name="Overall Materiality" dataDxfId="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2308F99-90D9-46CD-8ADE-2803D25BC5DA}" name="Table36104" displayName="Table36104" ref="C3:D9" headerRowCount="0" totalsRowShown="0" headerRowDxfId="6" dataDxfId="5" tableBorderDxfId="4">
  <tableColumns count="2">
    <tableColumn id="1" xr3:uid="{435B2477-5501-4465-9AA3-A11DD32E26C7}" name="Column1" headerRowDxfId="3" dataDxfId="2"/>
    <tableColumn id="2" xr3:uid="{4D06AC84-671F-4334-9785-4A6A78AC595A}" name="Column2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D558F-0F2B-40D6-8E5C-46B2749C8B9D}">
  <sheetPr codeName="Sheet4"/>
  <dimension ref="B5:I15"/>
  <sheetViews>
    <sheetView showGridLines="0" workbookViewId="0">
      <selection activeCell="C11" sqref="C11:C14"/>
    </sheetView>
  </sheetViews>
  <sheetFormatPr defaultColWidth="9.1796875" defaultRowHeight="14.5" x14ac:dyDescent="0.35"/>
  <cols>
    <col min="1" max="1" width="9.1796875" style="3"/>
    <col min="2" max="3" width="14.54296875" style="3" customWidth="1"/>
    <col min="4" max="4" width="14.54296875" style="3" bestFit="1" customWidth="1"/>
    <col min="5" max="9" width="14.54296875" style="3" customWidth="1"/>
    <col min="10" max="16384" width="9.1796875" style="3"/>
  </cols>
  <sheetData>
    <row r="5" spans="2:9" x14ac:dyDescent="0.35"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</row>
    <row r="6" spans="2:9" x14ac:dyDescent="0.35">
      <c r="B6" s="2"/>
      <c r="C6" s="2" t="s">
        <v>10</v>
      </c>
      <c r="D6" s="2" t="s">
        <v>10</v>
      </c>
      <c r="E6" s="2" t="s">
        <v>0</v>
      </c>
      <c r="F6" s="2" t="s">
        <v>10</v>
      </c>
      <c r="G6" s="2" t="s">
        <v>10</v>
      </c>
      <c r="H6" s="2" t="s">
        <v>11</v>
      </c>
      <c r="I6" s="2" t="s">
        <v>12</v>
      </c>
    </row>
    <row r="7" spans="2:9" x14ac:dyDescent="0.35">
      <c r="B7" s="2"/>
      <c r="C7" s="2"/>
      <c r="D7" s="2"/>
      <c r="E7" s="2" t="s">
        <v>13</v>
      </c>
      <c r="F7" s="2"/>
      <c r="G7" s="2"/>
      <c r="H7" s="2" t="s">
        <v>14</v>
      </c>
      <c r="I7" s="2" t="s">
        <v>0</v>
      </c>
    </row>
    <row r="8" spans="2:9" x14ac:dyDescent="0.35">
      <c r="B8" s="2"/>
      <c r="C8" s="2"/>
      <c r="D8" s="2"/>
      <c r="E8" s="2"/>
      <c r="F8" s="2"/>
      <c r="G8" s="2"/>
      <c r="H8" s="2" t="s">
        <v>15</v>
      </c>
      <c r="I8" s="2"/>
    </row>
    <row r="11" spans="2:9" x14ac:dyDescent="0.35">
      <c r="B11" s="2" t="s">
        <v>10</v>
      </c>
      <c r="C11" s="2" t="s">
        <v>16</v>
      </c>
      <c r="D11" s="2" t="s">
        <v>17</v>
      </c>
      <c r="E11" s="2" t="s">
        <v>18</v>
      </c>
    </row>
    <row r="12" spans="2:9" x14ac:dyDescent="0.35">
      <c r="B12" s="2">
        <v>0</v>
      </c>
      <c r="C12" s="2">
        <v>8</v>
      </c>
      <c r="D12" s="2">
        <v>1</v>
      </c>
      <c r="E12" s="2">
        <v>4</v>
      </c>
    </row>
    <row r="13" spans="2:9" x14ac:dyDescent="0.35">
      <c r="B13" s="2"/>
      <c r="C13" s="2">
        <v>9</v>
      </c>
      <c r="D13" s="2">
        <v>2</v>
      </c>
      <c r="E13" s="2">
        <v>5</v>
      </c>
    </row>
    <row r="14" spans="2:9" x14ac:dyDescent="0.35">
      <c r="B14" s="2"/>
      <c r="C14" s="2">
        <v>10</v>
      </c>
      <c r="D14" s="2">
        <v>3</v>
      </c>
      <c r="E14" s="2">
        <v>6</v>
      </c>
    </row>
    <row r="15" spans="2:9" x14ac:dyDescent="0.35">
      <c r="B15" s="2"/>
      <c r="C15" s="2"/>
      <c r="D15" s="2"/>
      <c r="E15" s="2">
        <v>7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A5A50-C203-411D-99D7-C643895C3C07}">
  <sheetPr codeName="Sheet5">
    <pageSetUpPr fitToPage="1"/>
  </sheetPr>
  <dimension ref="A1:T70"/>
  <sheetViews>
    <sheetView showGridLines="0" tabSelected="1" zoomScale="77" zoomScaleNormal="77" workbookViewId="0"/>
  </sheetViews>
  <sheetFormatPr defaultColWidth="9.1796875" defaultRowHeight="15.5" x14ac:dyDescent="0.35"/>
  <cols>
    <col min="1" max="1" width="7" style="13" bestFit="1" customWidth="1"/>
    <col min="2" max="2" width="22.7265625" style="13" bestFit="1" customWidth="1"/>
    <col min="3" max="3" width="26.7265625" style="13" bestFit="1" customWidth="1"/>
    <col min="4" max="4" width="40.81640625" style="13" customWidth="1"/>
    <col min="5" max="5" width="24.1796875" style="13" bestFit="1" customWidth="1"/>
    <col min="6" max="6" width="38.26953125" style="13" bestFit="1" customWidth="1"/>
    <col min="7" max="7" width="38.1796875" style="19" bestFit="1" customWidth="1"/>
    <col min="8" max="8" width="25.26953125" style="13" bestFit="1" customWidth="1"/>
    <col min="9" max="9" width="20.54296875" style="13" bestFit="1" customWidth="1"/>
    <col min="10" max="10" width="16.54296875" style="13" bestFit="1" customWidth="1"/>
    <col min="11" max="11" width="21.7265625" style="13" bestFit="1" customWidth="1"/>
    <col min="12" max="16384" width="9.1796875" style="13"/>
  </cols>
  <sheetData>
    <row r="1" spans="1:20" s="19" customFormat="1" ht="96.5" customHeight="1" thickBot="1" x14ac:dyDescent="0.4"/>
    <row r="2" spans="1:20" ht="16" thickBot="1" x14ac:dyDescent="0.4">
      <c r="C2" s="100" t="s">
        <v>19</v>
      </c>
      <c r="D2" s="101"/>
    </row>
    <row r="3" spans="1:20" x14ac:dyDescent="0.35">
      <c r="C3" s="20" t="s">
        <v>20</v>
      </c>
      <c r="D3" s="21"/>
      <c r="N3" s="86"/>
      <c r="O3" s="86"/>
      <c r="P3" s="86"/>
      <c r="Q3" s="86"/>
      <c r="R3" s="86"/>
      <c r="S3" s="86"/>
      <c r="T3" s="86"/>
    </row>
    <row r="4" spans="1:20" x14ac:dyDescent="0.35">
      <c r="C4" s="22" t="s">
        <v>21</v>
      </c>
      <c r="D4" s="21"/>
      <c r="N4" s="86"/>
      <c r="O4" s="86"/>
      <c r="P4" s="86"/>
      <c r="Q4" s="86"/>
      <c r="R4" s="86"/>
      <c r="S4" s="86"/>
      <c r="T4" s="86"/>
    </row>
    <row r="5" spans="1:20" x14ac:dyDescent="0.35">
      <c r="C5" s="22" t="s">
        <v>22</v>
      </c>
      <c r="D5" s="21" t="s">
        <v>23</v>
      </c>
      <c r="N5" s="86"/>
      <c r="O5" s="86"/>
      <c r="P5" s="86"/>
      <c r="Q5" s="86"/>
      <c r="R5" s="86"/>
      <c r="S5" s="86"/>
      <c r="T5" s="86"/>
    </row>
    <row r="6" spans="1:20" x14ac:dyDescent="0.35">
      <c r="C6" s="22" t="s">
        <v>24</v>
      </c>
      <c r="D6" s="21"/>
      <c r="N6" s="86"/>
      <c r="O6" s="86"/>
      <c r="P6" s="86"/>
      <c r="Q6" s="86"/>
      <c r="R6" s="86"/>
      <c r="S6" s="86"/>
      <c r="T6" s="86"/>
    </row>
    <row r="7" spans="1:20" x14ac:dyDescent="0.35">
      <c r="C7" s="22" t="s">
        <v>25</v>
      </c>
      <c r="D7" s="21"/>
      <c r="N7" s="86"/>
      <c r="O7" s="86"/>
      <c r="P7" s="86"/>
      <c r="Q7" s="86"/>
      <c r="R7" s="86"/>
      <c r="S7" s="86"/>
      <c r="T7" s="86"/>
    </row>
    <row r="8" spans="1:20" x14ac:dyDescent="0.35">
      <c r="C8" s="22" t="s">
        <v>26</v>
      </c>
      <c r="D8" s="21"/>
      <c r="N8" s="86"/>
      <c r="O8" s="86"/>
      <c r="P8" s="86"/>
      <c r="Q8" s="86"/>
      <c r="R8" s="86"/>
      <c r="S8" s="86"/>
      <c r="T8" s="86"/>
    </row>
    <row r="9" spans="1:20" ht="16" thickBot="1" x14ac:dyDescent="0.4">
      <c r="C9" s="23" t="s">
        <v>27</v>
      </c>
      <c r="D9" s="24"/>
      <c r="N9" s="86"/>
      <c r="O9" s="86"/>
      <c r="P9" s="86"/>
      <c r="Q9" s="86"/>
      <c r="R9" s="86"/>
      <c r="S9" s="86"/>
      <c r="T9" s="86"/>
    </row>
    <row r="10" spans="1:20" ht="16" thickBot="1" x14ac:dyDescent="0.4">
      <c r="N10" s="86"/>
      <c r="O10" s="86"/>
      <c r="P10" s="86"/>
      <c r="Q10" s="86"/>
      <c r="R10" s="86"/>
      <c r="S10" s="86"/>
      <c r="T10" s="86"/>
    </row>
    <row r="11" spans="1:20" ht="16" thickBot="1" x14ac:dyDescent="0.4">
      <c r="A11" s="13" t="s">
        <v>28</v>
      </c>
      <c r="B11" s="107" t="s">
        <v>29</v>
      </c>
      <c r="C11" s="108"/>
      <c r="D11" s="108"/>
      <c r="E11" s="108"/>
      <c r="F11" s="108"/>
      <c r="G11" s="109"/>
      <c r="N11" s="86"/>
      <c r="O11" s="86"/>
      <c r="P11" s="86"/>
      <c r="Q11" s="86"/>
      <c r="R11" s="86"/>
      <c r="S11" s="86"/>
      <c r="T11" s="86"/>
    </row>
    <row r="12" spans="1:20" ht="31.5" thickBot="1" x14ac:dyDescent="0.4">
      <c r="B12" s="25" t="s">
        <v>30</v>
      </c>
      <c r="C12" s="103" t="s">
        <v>31</v>
      </c>
      <c r="D12" s="103"/>
      <c r="E12" s="8" t="s">
        <v>32</v>
      </c>
      <c r="F12" s="8" t="s">
        <v>33</v>
      </c>
      <c r="G12" s="17" t="s">
        <v>34</v>
      </c>
      <c r="N12" s="86"/>
      <c r="O12" s="86"/>
      <c r="P12" s="86"/>
      <c r="Q12" s="86"/>
      <c r="R12" s="86"/>
      <c r="S12" s="86"/>
      <c r="T12" s="86"/>
    </row>
    <row r="13" spans="1:20" x14ac:dyDescent="0.35">
      <c r="B13" s="26">
        <v>1</v>
      </c>
      <c r="C13" s="113" t="s">
        <v>35</v>
      </c>
      <c r="D13" s="113"/>
      <c r="E13" s="27" t="s">
        <v>36</v>
      </c>
      <c r="F13" s="27">
        <v>10</v>
      </c>
      <c r="G13" s="16"/>
      <c r="N13" s="86"/>
      <c r="O13" s="86"/>
      <c r="P13" s="86"/>
      <c r="Q13" s="86"/>
      <c r="R13" s="86"/>
      <c r="S13" s="86"/>
      <c r="T13" s="86"/>
    </row>
    <row r="14" spans="1:20" x14ac:dyDescent="0.35">
      <c r="B14" s="28">
        <v>2</v>
      </c>
      <c r="C14" s="106" t="s">
        <v>37</v>
      </c>
      <c r="D14" s="106"/>
      <c r="E14" s="29" t="s">
        <v>36</v>
      </c>
      <c r="F14" s="29">
        <v>10</v>
      </c>
      <c r="G14" s="4"/>
      <c r="N14" s="86"/>
      <c r="O14" s="86"/>
      <c r="P14" s="86"/>
      <c r="Q14" s="86"/>
      <c r="R14" s="86"/>
      <c r="S14" s="86"/>
      <c r="T14" s="86"/>
    </row>
    <row r="15" spans="1:20" x14ac:dyDescent="0.35">
      <c r="B15" s="28">
        <v>3</v>
      </c>
      <c r="C15" s="104" t="s">
        <v>38</v>
      </c>
      <c r="D15" s="104"/>
      <c r="E15" s="29" t="s">
        <v>39</v>
      </c>
      <c r="F15" s="29">
        <v>1</v>
      </c>
      <c r="G15" s="4"/>
    </row>
    <row r="16" spans="1:20" x14ac:dyDescent="0.35">
      <c r="B16" s="28">
        <v>4</v>
      </c>
      <c r="C16" s="106" t="s">
        <v>40</v>
      </c>
      <c r="D16" s="106"/>
      <c r="E16" s="29" t="s">
        <v>41</v>
      </c>
      <c r="F16" s="29">
        <v>4</v>
      </c>
      <c r="G16" s="4"/>
    </row>
    <row r="17" spans="2:7" x14ac:dyDescent="0.35">
      <c r="B17" s="28">
        <v>5</v>
      </c>
      <c r="C17" s="106" t="s">
        <v>42</v>
      </c>
      <c r="D17" s="106"/>
      <c r="E17" s="29" t="s">
        <v>36</v>
      </c>
      <c r="F17" s="29">
        <v>9</v>
      </c>
      <c r="G17" s="4"/>
    </row>
    <row r="18" spans="2:7" x14ac:dyDescent="0.35">
      <c r="B18" s="28">
        <v>6</v>
      </c>
      <c r="C18" s="106" t="s">
        <v>43</v>
      </c>
      <c r="D18" s="106"/>
      <c r="E18" s="29" t="s">
        <v>36</v>
      </c>
      <c r="F18" s="29">
        <v>8</v>
      </c>
      <c r="G18" s="4"/>
    </row>
    <row r="19" spans="2:7" x14ac:dyDescent="0.35">
      <c r="B19" s="28">
        <v>7</v>
      </c>
      <c r="C19" s="104" t="s">
        <v>44</v>
      </c>
      <c r="D19" s="104"/>
      <c r="E19" s="29" t="s">
        <v>36</v>
      </c>
      <c r="F19" s="29">
        <v>9</v>
      </c>
      <c r="G19" s="4"/>
    </row>
    <row r="20" spans="2:7" x14ac:dyDescent="0.35">
      <c r="B20" s="28">
        <v>8</v>
      </c>
      <c r="C20" s="106" t="s">
        <v>45</v>
      </c>
      <c r="D20" s="106"/>
      <c r="E20" s="29" t="s">
        <v>36</v>
      </c>
      <c r="F20" s="29">
        <v>8</v>
      </c>
      <c r="G20" s="4"/>
    </row>
    <row r="21" spans="2:7" x14ac:dyDescent="0.35">
      <c r="B21" s="28">
        <v>9</v>
      </c>
      <c r="C21" s="104" t="s">
        <v>46</v>
      </c>
      <c r="D21" s="104"/>
      <c r="E21" s="29" t="s">
        <v>36</v>
      </c>
      <c r="F21" s="29">
        <v>8</v>
      </c>
      <c r="G21" s="4"/>
    </row>
    <row r="22" spans="2:7" x14ac:dyDescent="0.35">
      <c r="B22" s="28">
        <v>10</v>
      </c>
      <c r="C22" s="104" t="s">
        <v>47</v>
      </c>
      <c r="D22" s="104"/>
      <c r="E22" s="29" t="s">
        <v>36</v>
      </c>
      <c r="F22" s="29">
        <v>8</v>
      </c>
      <c r="G22" s="4"/>
    </row>
    <row r="23" spans="2:7" x14ac:dyDescent="0.35">
      <c r="B23" s="28">
        <v>11</v>
      </c>
      <c r="C23" s="104" t="s">
        <v>48</v>
      </c>
      <c r="D23" s="104"/>
      <c r="E23" s="29" t="s">
        <v>36</v>
      </c>
      <c r="F23" s="29">
        <v>9</v>
      </c>
      <c r="G23" s="4"/>
    </row>
    <row r="24" spans="2:7" x14ac:dyDescent="0.35">
      <c r="B24" s="28">
        <v>12</v>
      </c>
      <c r="C24" s="104" t="s">
        <v>49</v>
      </c>
      <c r="D24" s="104"/>
      <c r="E24" s="29" t="s">
        <v>10</v>
      </c>
      <c r="F24" s="29">
        <v>0</v>
      </c>
      <c r="G24" s="4"/>
    </row>
    <row r="25" spans="2:7" x14ac:dyDescent="0.35">
      <c r="B25" s="28">
        <v>13</v>
      </c>
      <c r="C25" s="104" t="s">
        <v>50</v>
      </c>
      <c r="D25" s="104"/>
      <c r="E25" s="29" t="s">
        <v>10</v>
      </c>
      <c r="F25" s="29">
        <v>0</v>
      </c>
      <c r="G25" s="4"/>
    </row>
    <row r="26" spans="2:7" x14ac:dyDescent="0.35">
      <c r="B26" s="28">
        <v>14</v>
      </c>
      <c r="C26" s="104" t="s">
        <v>51</v>
      </c>
      <c r="D26" s="104"/>
      <c r="E26" s="29" t="s">
        <v>41</v>
      </c>
      <c r="F26" s="29">
        <v>5</v>
      </c>
      <c r="G26" s="4"/>
    </row>
    <row r="27" spans="2:7" x14ac:dyDescent="0.35">
      <c r="B27" s="28">
        <v>15</v>
      </c>
      <c r="C27" s="104" t="s">
        <v>52</v>
      </c>
      <c r="D27" s="104"/>
      <c r="E27" s="29" t="s">
        <v>41</v>
      </c>
      <c r="F27" s="29">
        <v>5</v>
      </c>
      <c r="G27" s="4"/>
    </row>
    <row r="28" spans="2:7" x14ac:dyDescent="0.35">
      <c r="B28" s="28">
        <v>16</v>
      </c>
      <c r="C28" s="104" t="s">
        <v>53</v>
      </c>
      <c r="D28" s="104"/>
      <c r="E28" s="29" t="s">
        <v>41</v>
      </c>
      <c r="F28" s="29">
        <v>5</v>
      </c>
      <c r="G28" s="4"/>
    </row>
    <row r="29" spans="2:7" x14ac:dyDescent="0.35">
      <c r="B29" s="28">
        <v>17</v>
      </c>
      <c r="C29" s="104" t="s">
        <v>54</v>
      </c>
      <c r="D29" s="104"/>
      <c r="E29" s="29" t="s">
        <v>41</v>
      </c>
      <c r="F29" s="29">
        <v>4</v>
      </c>
      <c r="G29" s="4"/>
    </row>
    <row r="30" spans="2:7" x14ac:dyDescent="0.35">
      <c r="B30" s="28">
        <v>18</v>
      </c>
      <c r="C30" s="104" t="s">
        <v>55</v>
      </c>
      <c r="D30" s="104"/>
      <c r="E30" s="29" t="s">
        <v>41</v>
      </c>
      <c r="F30" s="29">
        <v>4</v>
      </c>
      <c r="G30" s="4"/>
    </row>
    <row r="31" spans="2:7" x14ac:dyDescent="0.35">
      <c r="B31" s="28">
        <v>19</v>
      </c>
      <c r="C31" s="104" t="s">
        <v>56</v>
      </c>
      <c r="D31" s="104"/>
      <c r="E31" s="29" t="s">
        <v>10</v>
      </c>
      <c r="F31" s="29">
        <v>0</v>
      </c>
      <c r="G31" s="4"/>
    </row>
    <row r="32" spans="2:7" x14ac:dyDescent="0.35">
      <c r="B32" s="28">
        <v>20</v>
      </c>
      <c r="C32" s="104" t="s">
        <v>57</v>
      </c>
      <c r="D32" s="104"/>
      <c r="E32" s="29" t="s">
        <v>10</v>
      </c>
      <c r="F32" s="29">
        <v>0</v>
      </c>
      <c r="G32" s="4"/>
    </row>
    <row r="33" spans="1:10" x14ac:dyDescent="0.35">
      <c r="B33" s="28">
        <v>21</v>
      </c>
      <c r="C33" s="104" t="s">
        <v>58</v>
      </c>
      <c r="D33" s="104"/>
      <c r="E33" s="29" t="s">
        <v>36</v>
      </c>
      <c r="F33" s="29">
        <v>10</v>
      </c>
      <c r="G33" s="4"/>
    </row>
    <row r="34" spans="1:10" x14ac:dyDescent="0.35">
      <c r="B34" s="28">
        <v>22</v>
      </c>
      <c r="C34" s="104" t="s">
        <v>59</v>
      </c>
      <c r="D34" s="104"/>
      <c r="E34" s="29" t="s">
        <v>10</v>
      </c>
      <c r="F34" s="29">
        <v>0</v>
      </c>
      <c r="G34" s="4"/>
    </row>
    <row r="35" spans="1:10" x14ac:dyDescent="0.35">
      <c r="B35" s="28">
        <v>23</v>
      </c>
      <c r="C35" s="104" t="s">
        <v>60</v>
      </c>
      <c r="D35" s="104"/>
      <c r="E35" s="29" t="s">
        <v>10</v>
      </c>
      <c r="F35" s="29">
        <v>0</v>
      </c>
      <c r="G35" s="5"/>
    </row>
    <row r="36" spans="1:10" ht="16" thickBot="1" x14ac:dyDescent="0.4">
      <c r="B36" s="28">
        <v>24</v>
      </c>
      <c r="C36" s="104" t="s">
        <v>61</v>
      </c>
      <c r="D36" s="104"/>
      <c r="E36" s="29" t="s">
        <v>10</v>
      </c>
      <c r="F36" s="29">
        <v>0</v>
      </c>
      <c r="G36" s="4"/>
    </row>
    <row r="37" spans="1:10" ht="16" thickBot="1" x14ac:dyDescent="0.4">
      <c r="B37" s="28">
        <v>25</v>
      </c>
      <c r="C37" s="104" t="s">
        <v>62</v>
      </c>
      <c r="D37" s="104"/>
      <c r="E37" s="29" t="s">
        <v>39</v>
      </c>
      <c r="F37" s="29">
        <v>1</v>
      </c>
      <c r="G37" s="6"/>
      <c r="H37" s="25" t="s">
        <v>63</v>
      </c>
      <c r="I37" s="7" t="s">
        <v>64</v>
      </c>
      <c r="J37" s="30" t="s">
        <v>65</v>
      </c>
    </row>
    <row r="38" spans="1:10" x14ac:dyDescent="0.35">
      <c r="B38" s="28">
        <v>26</v>
      </c>
      <c r="C38" s="104" t="s">
        <v>66</v>
      </c>
      <c r="D38" s="104"/>
      <c r="E38" s="29" t="s">
        <v>39</v>
      </c>
      <c r="F38" s="29">
        <v>3</v>
      </c>
      <c r="G38" s="4"/>
      <c r="H38" s="31" t="s">
        <v>17</v>
      </c>
      <c r="I38" s="88">
        <v>0</v>
      </c>
      <c r="J38" s="32" t="s">
        <v>67</v>
      </c>
    </row>
    <row r="39" spans="1:10" ht="16" thickBot="1" x14ac:dyDescent="0.4">
      <c r="B39" s="33">
        <v>27</v>
      </c>
      <c r="C39" s="105" t="s">
        <v>68</v>
      </c>
      <c r="D39" s="105"/>
      <c r="E39" s="34" t="s">
        <v>39</v>
      </c>
      <c r="F39" s="34">
        <v>3</v>
      </c>
      <c r="G39" s="18"/>
      <c r="H39" s="35" t="s">
        <v>18</v>
      </c>
      <c r="I39" s="89" t="str">
        <f>J38</f>
        <v>xx</v>
      </c>
      <c r="J39" s="36" t="s">
        <v>69</v>
      </c>
    </row>
    <row r="40" spans="1:10" ht="16" thickBot="1" x14ac:dyDescent="0.4">
      <c r="B40" s="102" t="s">
        <v>70</v>
      </c>
      <c r="C40" s="103"/>
      <c r="D40" s="103"/>
      <c r="E40" s="8" t="str">
        <f>IF(F40&lt;J38,"Low_Risk",IF(F40=I40,"High_Risk",IF(F40&gt;I40,"High_Risk",IF(F40=I39,"Medium_Risk",IF(F40&lt;J39,"Medium_Risk")))))</f>
        <v>Low_Risk</v>
      </c>
      <c r="F40" s="37">
        <f>SUM(F13:F39)/(270-(COUNTIF(F13:F39,0)*10))</f>
        <v>0.62</v>
      </c>
      <c r="G40" s="38"/>
      <c r="H40" s="39" t="s">
        <v>16</v>
      </c>
      <c r="I40" s="90" t="str">
        <f>J39</f>
        <v>xxx</v>
      </c>
      <c r="J40" s="91">
        <v>1</v>
      </c>
    </row>
    <row r="41" spans="1:10" x14ac:dyDescent="0.35">
      <c r="B41" s="14"/>
      <c r="C41" s="14"/>
      <c r="D41" s="14"/>
      <c r="E41" s="14"/>
    </row>
    <row r="42" spans="1:10" ht="16" thickBot="1" x14ac:dyDescent="0.4"/>
    <row r="43" spans="1:10" ht="27.75" customHeight="1" thickBot="1" x14ac:dyDescent="0.4">
      <c r="A43" s="110" t="s">
        <v>71</v>
      </c>
      <c r="B43" s="111"/>
      <c r="C43" s="111"/>
      <c r="D43" s="111"/>
      <c r="E43" s="111"/>
      <c r="F43" s="111"/>
      <c r="G43" s="111"/>
      <c r="H43" s="111"/>
      <c r="I43" s="112"/>
    </row>
    <row r="44" spans="1:10" ht="40.5" customHeight="1" thickBot="1" x14ac:dyDescent="0.4">
      <c r="A44" s="40" t="s">
        <v>30</v>
      </c>
      <c r="B44" s="7" t="s">
        <v>72</v>
      </c>
      <c r="C44" s="7" t="s">
        <v>73</v>
      </c>
      <c r="D44" s="7" t="s">
        <v>74</v>
      </c>
      <c r="E44" s="7" t="s">
        <v>75</v>
      </c>
      <c r="F44" s="7" t="s">
        <v>76</v>
      </c>
      <c r="G44" s="8" t="s">
        <v>77</v>
      </c>
      <c r="H44" s="7" t="s">
        <v>78</v>
      </c>
      <c r="I44" s="30" t="s">
        <v>79</v>
      </c>
    </row>
    <row r="45" spans="1:10" ht="31" x14ac:dyDescent="0.35">
      <c r="A45" s="41">
        <v>1</v>
      </c>
      <c r="B45" s="42" t="s">
        <v>80</v>
      </c>
      <c r="C45" s="42" t="s">
        <v>10</v>
      </c>
      <c r="D45" s="92" t="str">
        <f>IF(C45="Total Revenue", "Total Revenue", IF(B45="Profit_Oriented","Profit Before Tax or Normalised (or adjusted) Profit Before Tax", IF(B45="Startup__Newly_Established", "Turnover", IF(B45="Debt_Financed", "Net Asset Value", IF(C45="Gross Profit", "Gross Profit", IF(B45="Liquidity","Total Equity",IF(C45="Custody of Assets", "Assets", IF(C45="Project/ Program - Total Cost","Total Cost", IF(C45="Project/ Program - Net Cost", "Net Cost", IF(C45="Total Revenue", "Total Revenue", IF(C45= "Total Expense", "Total Expense", "Select Entity")))))))))))</f>
        <v>Profit Before Tax or Normalised (or adjusted) Profit Before Tax</v>
      </c>
      <c r="E45" s="43">
        <v>40000000</v>
      </c>
      <c r="F45" s="92" t="str">
        <f>IF(D45="Gross Profit","High RoMM =&gt;1% &lt;1.3%",IF(D45="Total Revenue","High RoMM =&gt;0.5% &lt;0.70%", IF(D45="Profit Before Tax or Normalised (or adjusted) Profit Before Tax","High RoMM =&gt;5% &lt;7%",IF(D45="Net Asset Value","High RoMM =&gt;1% &lt;1.3%",IF(D45="Total Equity","High RoMM =&gt;2% &lt;3.15%",IF(D45="Assets","High RoMM =&gt;1% &lt;1.3%",IF(D45="Total Cost","High RoMM =&gt;0.5% &lt;0.70%",IF(D45="Net Cost","High RoMM =&gt;5% &lt;7%",IF(D45="Total Expense","High RoMM =&gt;0.5% &lt;0.70%",IF(D45="Turnover","High RoMM =&gt;0.5% &lt;0.70%",IF(D45="Select Entity","Select Entity")))))))))))</f>
        <v>High RoMM =&gt;5% &lt;7%</v>
      </c>
      <c r="G45" s="44">
        <v>0.12</v>
      </c>
      <c r="H45" s="9"/>
      <c r="I45" s="45">
        <f>Table2593[[#This Row],[Percentage determined]]*Table2593[[#This Row],[Amount (Refer Note 2)]]</f>
        <v>4800000</v>
      </c>
    </row>
    <row r="46" spans="1:10" x14ac:dyDescent="0.35">
      <c r="A46" s="46"/>
      <c r="B46" s="47"/>
      <c r="C46" s="47"/>
      <c r="D46" s="93"/>
      <c r="E46" s="48"/>
      <c r="F46" s="94" t="str">
        <f>IF(D45="Gross Profit","Medium RoMM &gt;1.3% &lt;=1.6%",IF(D45="Total Revenue","Medium RoMM &gt;0.70% &lt;=0.80%",IF(D45="Profit Before Tax or Normalised (or adjusted) Profit Before Tax","Medium RoMM &gt;7% &lt;=8%",IF(D45="Net Asset Value","Medium RoMM &gt;1.3% &lt;=1.6%",IF(D45="Total Equity","Medium RoMM &gt;3.15% &lt;=3.85%",IF(D45="Assets","Medium RoMM &gt;1.3% &lt;=1.6%",IF(D45="Total Cost","Medium RoMM &gt;0.70% &lt;=0.80%",IF(D45="Net Cost","Medium RoMM &gt;7% &lt;=8%",IF(D45="Total Expense","Medium RoMM &gt;0.70% &lt;=0.80%",IF(D45="Turnover","Medium RoMM &gt;0.70% &lt;=0.80%",IF(D45="Select Entity","Select Entity")))))))))))</f>
        <v>Medium RoMM &gt;7% &lt;=8%</v>
      </c>
      <c r="G46" s="49"/>
      <c r="H46" s="10"/>
      <c r="I46" s="50"/>
    </row>
    <row r="47" spans="1:10" x14ac:dyDescent="0.35">
      <c r="A47" s="46"/>
      <c r="B47" s="47"/>
      <c r="C47" s="47"/>
      <c r="D47" s="93"/>
      <c r="E47" s="48"/>
      <c r="F47" s="94" t="str">
        <f>IF(D45="Gross Profit","Low RoMM &gt;1.6% &lt;=2%",IF(D45="Total Revenue","Low RoMM &gt;0.80% &lt;=1%",IF(D45="Profit Before Tax or Normalised (or adjusted) Profit Before Tax","Low RoMM &gt;8% &lt;=10%",IF(D45="Net Asset Value","Low RoMM &gt;1.6% &lt;=2%",IF(D45="Total Equity","Low RoMM &gt;3.85% &lt;=5%",IF(D45="Assets","Low RoMM &gt;1.6% &lt;=2%",IF(D45="Total Cost","Low RoMM &gt;0.80% &lt;=1%", IF(D45="Net Cost","Low RoMM &gt;8% &lt;=10%",IF(D45="Total Expense","Low RoMM &gt;0.80% &lt;=1%",IF(D45="Turnover","Low RoMM &gt;0.80% &lt;=1%",IF(D45="Select Entity","Select Entity")))))))))))</f>
        <v>Low RoMM &gt;8% &lt;=10%</v>
      </c>
      <c r="G47" s="49"/>
      <c r="H47" s="10"/>
      <c r="I47" s="50"/>
    </row>
    <row r="48" spans="1:10" x14ac:dyDescent="0.35">
      <c r="A48" s="51"/>
      <c r="B48" s="12"/>
      <c r="C48" s="12"/>
      <c r="D48" s="93"/>
      <c r="E48" s="12"/>
      <c r="F48" s="12"/>
      <c r="G48" s="29"/>
      <c r="H48" s="12"/>
      <c r="I48" s="52"/>
    </row>
    <row r="49" spans="1:9" x14ac:dyDescent="0.35">
      <c r="A49" s="51"/>
      <c r="B49" s="12"/>
      <c r="C49" s="12"/>
      <c r="D49" s="95" t="s">
        <v>1</v>
      </c>
      <c r="E49" s="12"/>
      <c r="F49" s="96" t="s">
        <v>81</v>
      </c>
      <c r="G49" s="53">
        <v>0.78</v>
      </c>
      <c r="H49" s="10"/>
      <c r="I49" s="54">
        <f>I45*Table2593[[#This Row],[Percentage determined]]</f>
        <v>3744000</v>
      </c>
    </row>
    <row r="50" spans="1:9" x14ac:dyDescent="0.35">
      <c r="A50" s="51"/>
      <c r="B50" s="12"/>
      <c r="C50" s="12"/>
      <c r="D50" s="93"/>
      <c r="E50" s="12"/>
      <c r="F50" s="12"/>
      <c r="G50" s="55"/>
      <c r="H50" s="56"/>
      <c r="I50" s="57"/>
    </row>
    <row r="51" spans="1:9" x14ac:dyDescent="0.35">
      <c r="A51" s="51"/>
      <c r="B51" s="12"/>
      <c r="C51" s="12"/>
      <c r="D51" s="97" t="s">
        <v>82</v>
      </c>
      <c r="E51" s="12"/>
      <c r="F51" s="98" t="s">
        <v>83</v>
      </c>
      <c r="G51" s="53">
        <v>5.0000000000000001E-3</v>
      </c>
      <c r="H51" s="56"/>
      <c r="I51" s="54">
        <f>I45*Table2593[[#This Row],[Percentage determined]]</f>
        <v>24000</v>
      </c>
    </row>
    <row r="52" spans="1:9" x14ac:dyDescent="0.35">
      <c r="A52" s="51"/>
      <c r="B52" s="12"/>
      <c r="C52" s="12"/>
      <c r="D52" s="93"/>
      <c r="E52" s="12"/>
      <c r="F52" s="12"/>
      <c r="G52" s="55"/>
      <c r="H52" s="56"/>
      <c r="I52" s="57"/>
    </row>
    <row r="53" spans="1:9" ht="31.5" thickBot="1" x14ac:dyDescent="0.4">
      <c r="A53" s="58"/>
      <c r="B53" s="59"/>
      <c r="C53" s="59"/>
      <c r="D53" s="99" t="s">
        <v>84</v>
      </c>
      <c r="E53" s="59"/>
      <c r="F53" s="59"/>
      <c r="G53" s="60"/>
      <c r="H53" s="11"/>
      <c r="I53" s="61"/>
    </row>
    <row r="54" spans="1:9" ht="16" thickBot="1" x14ac:dyDescent="0.4"/>
    <row r="55" spans="1:9" ht="16" thickBot="1" x14ac:dyDescent="0.4">
      <c r="A55" s="114" t="s">
        <v>85</v>
      </c>
      <c r="B55" s="135" t="s">
        <v>86</v>
      </c>
      <c r="C55" s="136"/>
      <c r="D55" s="136"/>
      <c r="E55" s="137"/>
      <c r="G55" s="13"/>
    </row>
    <row r="56" spans="1:9" x14ac:dyDescent="0.35">
      <c r="A56" s="115"/>
      <c r="B56" s="62" t="s">
        <v>87</v>
      </c>
      <c r="C56" s="63"/>
      <c r="D56" s="63"/>
      <c r="E56" s="64"/>
      <c r="G56" s="13"/>
    </row>
    <row r="57" spans="1:9" x14ac:dyDescent="0.35">
      <c r="A57" s="115"/>
      <c r="B57" s="65" t="s">
        <v>88</v>
      </c>
      <c r="E57" s="66"/>
      <c r="G57" s="13"/>
    </row>
    <row r="58" spans="1:9" x14ac:dyDescent="0.35">
      <c r="A58" s="115"/>
      <c r="B58" s="65" t="s">
        <v>89</v>
      </c>
      <c r="E58" s="66"/>
      <c r="G58" s="13"/>
    </row>
    <row r="59" spans="1:9" x14ac:dyDescent="0.35">
      <c r="A59" s="115"/>
      <c r="B59" s="65" t="s">
        <v>90</v>
      </c>
      <c r="E59" s="66"/>
      <c r="G59" s="13"/>
    </row>
    <row r="60" spans="1:9" ht="16" thickBot="1" x14ac:dyDescent="0.4">
      <c r="A60" s="116"/>
      <c r="B60" s="67" t="s">
        <v>91</v>
      </c>
      <c r="C60" s="68"/>
      <c r="D60" s="68"/>
      <c r="E60" s="69"/>
      <c r="G60" s="13"/>
    </row>
    <row r="61" spans="1:9" ht="16" thickBot="1" x14ac:dyDescent="0.4">
      <c r="A61" s="114" t="s">
        <v>92</v>
      </c>
      <c r="B61" s="123" t="s">
        <v>93</v>
      </c>
      <c r="C61" s="124"/>
      <c r="D61" s="124"/>
      <c r="E61" s="125"/>
      <c r="G61" s="13"/>
    </row>
    <row r="62" spans="1:9" ht="16.5" customHeight="1" x14ac:dyDescent="0.35">
      <c r="A62" s="117"/>
      <c r="B62" s="132" t="s">
        <v>94</v>
      </c>
      <c r="C62" s="133"/>
      <c r="D62" s="133"/>
      <c r="E62" s="134"/>
      <c r="G62" s="13"/>
    </row>
    <row r="63" spans="1:9" x14ac:dyDescent="0.35">
      <c r="A63" s="117"/>
      <c r="B63" s="129"/>
      <c r="C63" s="130"/>
      <c r="D63" s="130"/>
      <c r="E63" s="131"/>
      <c r="G63" s="13"/>
    </row>
    <row r="64" spans="1:9" ht="16.5" customHeight="1" x14ac:dyDescent="0.35">
      <c r="A64" s="117"/>
      <c r="B64" s="129" t="s">
        <v>95</v>
      </c>
      <c r="C64" s="130"/>
      <c r="D64" s="130"/>
      <c r="E64" s="131"/>
      <c r="G64" s="13"/>
    </row>
    <row r="65" spans="1:7" ht="16.5" customHeight="1" thickBot="1" x14ac:dyDescent="0.4">
      <c r="A65" s="118"/>
      <c r="B65" s="119" t="s">
        <v>96</v>
      </c>
      <c r="C65" s="120"/>
      <c r="D65" s="120"/>
      <c r="E65" s="121"/>
      <c r="G65" s="13"/>
    </row>
    <row r="66" spans="1:7" ht="16" thickBot="1" x14ac:dyDescent="0.4">
      <c r="A66" s="122" t="s">
        <v>97</v>
      </c>
      <c r="B66" s="123" t="s">
        <v>98</v>
      </c>
      <c r="C66" s="124"/>
      <c r="D66" s="124"/>
      <c r="E66" s="125"/>
      <c r="G66" s="13"/>
    </row>
    <row r="67" spans="1:7" ht="61.5" customHeight="1" thickBot="1" x14ac:dyDescent="0.4">
      <c r="A67" s="118"/>
      <c r="B67" s="126" t="s">
        <v>99</v>
      </c>
      <c r="C67" s="127"/>
      <c r="D67" s="127"/>
      <c r="E67" s="128"/>
      <c r="G67" s="13"/>
    </row>
    <row r="68" spans="1:7" x14ac:dyDescent="0.35">
      <c r="B68" s="14"/>
      <c r="C68" s="14"/>
      <c r="D68" s="14"/>
      <c r="E68" s="14"/>
      <c r="G68" s="13"/>
    </row>
    <row r="69" spans="1:7" x14ac:dyDescent="0.35">
      <c r="D69" s="14"/>
      <c r="E69" s="14"/>
      <c r="F69" s="14"/>
      <c r="G69" s="14"/>
    </row>
    <row r="70" spans="1:7" x14ac:dyDescent="0.35">
      <c r="D70" s="14"/>
      <c r="E70" s="14"/>
      <c r="F70" s="14"/>
      <c r="G70" s="15"/>
    </row>
  </sheetData>
  <dataConsolidate/>
  <mergeCells count="42">
    <mergeCell ref="A55:A60"/>
    <mergeCell ref="A61:A65"/>
    <mergeCell ref="B65:E65"/>
    <mergeCell ref="A66:A67"/>
    <mergeCell ref="B61:E61"/>
    <mergeCell ref="B66:E66"/>
    <mergeCell ref="B67:E67"/>
    <mergeCell ref="B64:E64"/>
    <mergeCell ref="B62:E63"/>
    <mergeCell ref="B55:E55"/>
    <mergeCell ref="B11:G11"/>
    <mergeCell ref="A43:I43"/>
    <mergeCell ref="C12:D12"/>
    <mergeCell ref="C13:D13"/>
    <mergeCell ref="C14:D14"/>
    <mergeCell ref="C15:D15"/>
    <mergeCell ref="C27:D27"/>
    <mergeCell ref="C16:D16"/>
    <mergeCell ref="C22:D22"/>
    <mergeCell ref="C23:D23"/>
    <mergeCell ref="C24:D24"/>
    <mergeCell ref="C25:D25"/>
    <mergeCell ref="C26:D26"/>
    <mergeCell ref="C19:D19"/>
    <mergeCell ref="C20:D20"/>
    <mergeCell ref="C21:D21"/>
    <mergeCell ref="C2:D2"/>
    <mergeCell ref="B40:D40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28:D28"/>
    <mergeCell ref="C17:D17"/>
    <mergeCell ref="C18:D18"/>
  </mergeCells>
  <dataValidations count="7">
    <dataValidation type="list" allowBlank="1" showInputMessage="1" showErrorMessage="1" sqref="C45:C47 F14:F39 F13" xr:uid="{674FDFD6-EA30-4535-BE26-78A04E0E1C7B}">
      <formula1>INDIRECT(B13)</formula1>
    </dataValidation>
    <dataValidation type="list" allowBlank="1" showInputMessage="1" showErrorMessage="1" sqref="D5" xr:uid="{854D1ECD-0232-4488-87C9-AB8540D332A9}">
      <formula1>"Planning, Revised"</formula1>
    </dataValidation>
    <dataValidation type="list" allowBlank="1" showInputMessage="1" showErrorMessage="1" sqref="E41" xr:uid="{878E2CB4-B260-4B50-B8F8-2BB79127B533}">
      <formula1>"Yes, No"</formula1>
    </dataValidation>
    <dataValidation type="list" allowBlank="1" showInputMessage="1" showErrorMessage="1" sqref="F41" xr:uid="{C4D094B2-95BD-4910-AD3E-B273AE7DCA37}">
      <formula1>"High Risk, Medium Risk, Low Risk, "</formula1>
    </dataValidation>
    <dataValidation type="list" allowBlank="1" showInputMessage="1" showErrorMessage="1" sqref="B45" xr:uid="{2A568783-9DF1-4832-AF24-6E49554AC8DF}">
      <formula1>"Select_Entity, Startup__Newly_Established, Profit_Oriented, Not_for_Profit, Debt_Financed, Liquidity, Entities_Executing_Public_Utility_Project_Program, Volatility_in_Profit"</formula1>
    </dataValidation>
    <dataValidation type="list" allowBlank="1" showInputMessage="1" showErrorMessage="1" sqref="D6" xr:uid="{CF0F3E79-5E6C-411B-B8BD-C0AA2F6D8464}">
      <formula1>"Statutory Audit, Limited Review, Special Purpose"</formula1>
    </dataValidation>
    <dataValidation type="list" allowBlank="1" showInputMessage="1" showErrorMessage="1" sqref="E13:E39" xr:uid="{AA1B60C6-DE0D-44CB-A017-0C63C82BA3F6}">
      <formula1>"High_Risk, Medium_Risk, Low_Risk, NA"</formula1>
    </dataValidation>
  </dataValidations>
  <pageMargins left="1" right="1" top="1" bottom="1" header="0.5" footer="0.5"/>
  <pageSetup paperSize="17" scale="54" fitToWidth="0" orientation="landscape" verticalDpi="0" r:id="rId1"/>
  <ignoredErrors>
    <ignoredError sqref="I39:I40" unlockedFormula="1"/>
  </ignoredErrors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61F27-7F52-41D0-8CF4-E62C88DEA003}">
  <sheetPr codeName="Sheet6"/>
  <dimension ref="A1:T27"/>
  <sheetViews>
    <sheetView showGridLines="0" zoomScale="80" zoomScaleNormal="80" workbookViewId="0">
      <selection sqref="A1:D1"/>
    </sheetView>
  </sheetViews>
  <sheetFormatPr defaultColWidth="9.1796875" defaultRowHeight="14.5" x14ac:dyDescent="0.35"/>
  <cols>
    <col min="1" max="1" width="73" style="1" bestFit="1" customWidth="1"/>
    <col min="2" max="2" width="14.26953125" style="1" bestFit="1" customWidth="1"/>
    <col min="3" max="3" width="31" style="1" bestFit="1" customWidth="1"/>
    <col min="4" max="4" width="20.1796875" style="1" bestFit="1" customWidth="1"/>
    <col min="5" max="16384" width="9.1796875" style="1"/>
  </cols>
  <sheetData>
    <row r="1" spans="1:20" ht="15" thickBot="1" x14ac:dyDescent="0.4">
      <c r="A1" s="138" t="s">
        <v>100</v>
      </c>
      <c r="B1" s="139"/>
      <c r="C1" s="139"/>
      <c r="D1" s="140"/>
    </row>
    <row r="2" spans="1:20" ht="16" thickBot="1" x14ac:dyDescent="0.4">
      <c r="A2" s="82" t="s">
        <v>31</v>
      </c>
      <c r="B2" s="83" t="s">
        <v>101</v>
      </c>
      <c r="C2" s="84" t="s">
        <v>102</v>
      </c>
      <c r="D2" s="85" t="s">
        <v>103</v>
      </c>
      <c r="N2" s="87"/>
      <c r="O2" s="87"/>
      <c r="P2" s="87"/>
      <c r="Q2" s="87"/>
      <c r="R2" s="87"/>
      <c r="S2" s="87"/>
      <c r="T2" s="87"/>
    </row>
    <row r="3" spans="1:20" ht="15.5" x14ac:dyDescent="0.35">
      <c r="A3" s="74" t="s">
        <v>104</v>
      </c>
      <c r="B3" s="75"/>
      <c r="C3" s="75"/>
      <c r="D3" s="76"/>
      <c r="N3" s="87"/>
      <c r="O3" s="87"/>
      <c r="P3" s="87"/>
      <c r="Q3" s="87"/>
      <c r="R3" s="87"/>
      <c r="S3" s="87"/>
      <c r="T3" s="87"/>
    </row>
    <row r="4" spans="1:20" ht="15.5" x14ac:dyDescent="0.35">
      <c r="A4" s="70" t="s">
        <v>105</v>
      </c>
      <c r="B4" s="71"/>
      <c r="C4" s="71"/>
      <c r="D4" s="72"/>
      <c r="N4" s="87"/>
      <c r="O4" s="87"/>
      <c r="P4" s="87"/>
      <c r="Q4" s="87"/>
      <c r="R4" s="87"/>
      <c r="S4" s="87"/>
      <c r="T4" s="87"/>
    </row>
    <row r="5" spans="1:20" ht="15.5" x14ac:dyDescent="0.35">
      <c r="A5" s="70"/>
      <c r="B5" s="71"/>
      <c r="C5" s="71"/>
      <c r="D5" s="72"/>
      <c r="N5" s="87"/>
      <c r="O5" s="87"/>
      <c r="P5" s="87"/>
      <c r="Q5" s="87"/>
      <c r="R5" s="87"/>
      <c r="S5" s="87"/>
      <c r="T5" s="87"/>
    </row>
    <row r="6" spans="1:20" ht="15.5" x14ac:dyDescent="0.35">
      <c r="A6" s="70"/>
      <c r="B6" s="71"/>
      <c r="C6" s="71"/>
      <c r="D6" s="72"/>
      <c r="N6" s="87"/>
      <c r="O6" s="87"/>
      <c r="P6" s="87"/>
      <c r="Q6" s="87"/>
      <c r="R6" s="87"/>
      <c r="S6" s="87"/>
      <c r="T6" s="87"/>
    </row>
    <row r="7" spans="1:20" ht="15.5" x14ac:dyDescent="0.35">
      <c r="A7" s="70"/>
      <c r="B7" s="71"/>
      <c r="C7" s="71"/>
      <c r="D7" s="72"/>
      <c r="N7" s="87"/>
      <c r="O7" s="87"/>
      <c r="P7" s="87"/>
      <c r="Q7" s="87"/>
      <c r="R7" s="87"/>
      <c r="S7" s="87"/>
      <c r="T7" s="87"/>
    </row>
    <row r="8" spans="1:20" ht="15.5" x14ac:dyDescent="0.35">
      <c r="A8" s="70"/>
      <c r="B8" s="71"/>
      <c r="C8" s="71"/>
      <c r="D8" s="72"/>
      <c r="N8" s="87"/>
      <c r="O8" s="87"/>
      <c r="P8" s="87"/>
      <c r="Q8" s="87"/>
      <c r="R8" s="87"/>
      <c r="S8" s="87"/>
      <c r="T8" s="87"/>
    </row>
    <row r="9" spans="1:20" ht="15.5" x14ac:dyDescent="0.35">
      <c r="A9" s="73" t="s">
        <v>106</v>
      </c>
      <c r="B9" s="71"/>
      <c r="C9" s="71"/>
      <c r="D9" s="72"/>
      <c r="N9" s="87"/>
      <c r="O9" s="87"/>
      <c r="P9" s="87"/>
      <c r="Q9" s="87"/>
      <c r="R9" s="87"/>
      <c r="S9" s="87"/>
      <c r="T9" s="87"/>
    </row>
    <row r="10" spans="1:20" ht="29" x14ac:dyDescent="0.35">
      <c r="A10" s="70" t="s">
        <v>107</v>
      </c>
      <c r="B10" s="71"/>
      <c r="C10" s="71"/>
      <c r="D10" s="72"/>
      <c r="N10" s="87"/>
      <c r="O10" s="87"/>
      <c r="P10" s="87"/>
      <c r="Q10" s="87"/>
      <c r="R10" s="87"/>
      <c r="S10" s="87"/>
      <c r="T10" s="87"/>
    </row>
    <row r="11" spans="1:20" ht="15.5" x14ac:dyDescent="0.35">
      <c r="A11" s="70" t="s">
        <v>108</v>
      </c>
      <c r="B11" s="71"/>
      <c r="C11" s="71"/>
      <c r="D11" s="72"/>
      <c r="N11" s="87"/>
      <c r="O11" s="87"/>
      <c r="P11" s="87"/>
      <c r="Q11" s="87"/>
      <c r="R11" s="87"/>
      <c r="S11" s="87"/>
      <c r="T11" s="87"/>
    </row>
    <row r="12" spans="1:20" ht="15.5" x14ac:dyDescent="0.35">
      <c r="A12" s="70"/>
      <c r="B12" s="71"/>
      <c r="C12" s="71"/>
      <c r="D12" s="72"/>
      <c r="N12" s="87"/>
      <c r="O12" s="87"/>
      <c r="P12" s="87"/>
      <c r="Q12" s="87"/>
      <c r="R12" s="87"/>
      <c r="S12" s="87"/>
      <c r="T12" s="87"/>
    </row>
    <row r="13" spans="1:20" ht="15.5" x14ac:dyDescent="0.35">
      <c r="A13" s="70"/>
      <c r="B13" s="71"/>
      <c r="C13" s="71"/>
      <c r="D13" s="72"/>
      <c r="N13" s="87"/>
      <c r="O13" s="87"/>
      <c r="P13" s="87"/>
      <c r="Q13" s="87"/>
      <c r="R13" s="87"/>
      <c r="S13" s="87"/>
      <c r="T13" s="87"/>
    </row>
    <row r="14" spans="1:20" x14ac:dyDescent="0.35">
      <c r="A14" s="70"/>
      <c r="B14" s="71"/>
      <c r="C14" s="71"/>
      <c r="D14" s="72"/>
    </row>
    <row r="15" spans="1:20" x14ac:dyDescent="0.35">
      <c r="A15" s="70"/>
      <c r="B15" s="71"/>
      <c r="C15" s="71"/>
      <c r="D15" s="72"/>
    </row>
    <row r="16" spans="1:20" x14ac:dyDescent="0.35">
      <c r="A16" s="73" t="s">
        <v>109</v>
      </c>
      <c r="B16" s="71"/>
      <c r="C16" s="71"/>
      <c r="D16" s="72"/>
    </row>
    <row r="17" spans="1:4" x14ac:dyDescent="0.35">
      <c r="A17" s="73"/>
      <c r="B17" s="71"/>
      <c r="C17" s="71"/>
      <c r="D17" s="72"/>
    </row>
    <row r="18" spans="1:4" x14ac:dyDescent="0.35">
      <c r="A18" s="70"/>
      <c r="B18" s="71"/>
      <c r="C18" s="71"/>
      <c r="D18" s="72"/>
    </row>
    <row r="19" spans="1:4" x14ac:dyDescent="0.35">
      <c r="A19" s="73" t="s">
        <v>110</v>
      </c>
      <c r="B19" s="80">
        <f t="shared" ref="B19:C19" si="0">B9+B16</f>
        <v>0</v>
      </c>
      <c r="C19" s="80">
        <f t="shared" si="0"/>
        <v>0</v>
      </c>
      <c r="D19" s="81">
        <f>D9+D16</f>
        <v>0</v>
      </c>
    </row>
    <row r="20" spans="1:4" x14ac:dyDescent="0.35">
      <c r="A20" s="70"/>
      <c r="B20" s="80"/>
      <c r="C20" s="80"/>
      <c r="D20" s="81"/>
    </row>
    <row r="21" spans="1:4" x14ac:dyDescent="0.35">
      <c r="A21" s="70"/>
      <c r="B21" s="80"/>
      <c r="C21" s="80"/>
      <c r="D21" s="81"/>
    </row>
    <row r="22" spans="1:4" x14ac:dyDescent="0.35">
      <c r="A22" s="70" t="s">
        <v>111</v>
      </c>
      <c r="B22" s="80">
        <f>'Calculating Materiality '!I45</f>
        <v>4800000</v>
      </c>
      <c r="C22" s="80"/>
      <c r="D22" s="81"/>
    </row>
    <row r="23" spans="1:4" x14ac:dyDescent="0.35">
      <c r="A23" s="70"/>
      <c r="B23" s="80"/>
      <c r="C23" s="80"/>
      <c r="D23" s="81"/>
    </row>
    <row r="24" spans="1:4" x14ac:dyDescent="0.35">
      <c r="A24" s="70" t="s">
        <v>112</v>
      </c>
      <c r="B24" s="80">
        <f>'Calculating Materiality '!I49</f>
        <v>3744000</v>
      </c>
      <c r="C24" s="80"/>
      <c r="D24" s="81"/>
    </row>
    <row r="25" spans="1:4" x14ac:dyDescent="0.35">
      <c r="A25" s="70"/>
      <c r="B25" s="71"/>
      <c r="C25" s="71"/>
      <c r="D25" s="72"/>
    </row>
    <row r="26" spans="1:4" ht="44" thickBot="1" x14ac:dyDescent="0.4">
      <c r="A26" s="77" t="s">
        <v>113</v>
      </c>
      <c r="B26" s="78"/>
      <c r="C26" s="78"/>
      <c r="D26" s="79"/>
    </row>
    <row r="27" spans="1:4" ht="33" customHeight="1" thickBot="1" x14ac:dyDescent="0.4">
      <c r="A27" s="141" t="s">
        <v>114</v>
      </c>
      <c r="B27" s="142"/>
      <c r="C27" s="142"/>
      <c r="D27" s="143"/>
    </row>
  </sheetData>
  <mergeCells count="2">
    <mergeCell ref="A1:D1"/>
    <mergeCell ref="A27:D27"/>
  </mergeCells>
  <pageMargins left="0.7" right="0.7" top="0.75" bottom="0.75" header="0.3" footer="0.3"/>
  <pageSetup orientation="portrait" verticalDpi="0" r:id="rId1"/>
  <ignoredErrors>
    <ignoredError sqref="B19:D19 B21:D21 B20 D20 B23:D26 C22:D2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4DEAF15-BB0B-49C8-8710-BE98F0707C7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12</vt:i4>
      </vt:variant>
    </vt:vector>
  </HeadingPairs>
  <TitlesOfParts>
    <vt:vector size="15" baseType="lpstr">
      <vt:lpstr>Sheet1</vt:lpstr>
      <vt:lpstr>Calculating Materiality </vt:lpstr>
      <vt:lpstr>Calculate MaterialMisstatements</vt:lpstr>
      <vt:lpstr>Debt_Financed</vt:lpstr>
      <vt:lpstr>Entities_Executing_Public_Utility_Project_Program</vt:lpstr>
      <vt:lpstr>High_Risk</vt:lpstr>
      <vt:lpstr>Liquidity</vt:lpstr>
      <vt:lpstr>Low_Risk</vt:lpstr>
      <vt:lpstr>Medium_Risk</vt:lpstr>
      <vt:lpstr>NA</vt:lpstr>
      <vt:lpstr>Not_for_Profit</vt:lpstr>
      <vt:lpstr>Profit_Oriented</vt:lpstr>
      <vt:lpstr>Select_Entity</vt:lpstr>
      <vt:lpstr>Startup__Newly_Established</vt:lpstr>
      <vt:lpstr>Volatility_in_Profit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chirag aggarwal</cp:lastModifiedBy>
  <cp:revision/>
  <dcterms:created xsi:type="dcterms:W3CDTF">2018-05-25T06:17:52Z</dcterms:created>
  <dcterms:modified xsi:type="dcterms:W3CDTF">2026-05-08T09:00:55Z</dcterms:modified>
  <cp:category/>
  <cp:contentStatus/>
</cp:coreProperties>
</file>